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22CE614F-A842-497B-A9A6-37F5A6F7C100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70-30ขรก_บริหาร" sheetId="12" r:id="rId1"/>
    <sheet name="70-30ขรก_วิชาการ ทั่วไป" sheetId="9" r:id="rId2"/>
    <sheet name="50-50 ขรก_ทดลองงาน" sheetId="66" r:id="rId3"/>
    <sheet name="80-20 พนงจ้างทั่วไป" sheetId="5" r:id="rId4"/>
    <sheet name="80-20 พนงจ้างภารกิจ" sheetId="8" r:id="rId5"/>
    <sheet name="ครู" sheetId="4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66" l="1"/>
  <c r="I24" i="66"/>
  <c r="J24" i="66" s="1"/>
  <c r="F24" i="66"/>
  <c r="G24" i="66" s="1"/>
  <c r="I23" i="66"/>
  <c r="J23" i="66" s="1"/>
  <c r="F23" i="66"/>
  <c r="G23" i="66" s="1"/>
  <c r="I22" i="66"/>
  <c r="J22" i="66" s="1"/>
  <c r="F22" i="66"/>
  <c r="G22" i="66" s="1"/>
  <c r="I20" i="66"/>
  <c r="J20" i="66" s="1"/>
  <c r="F20" i="66"/>
  <c r="G20" i="66" s="1"/>
  <c r="I19" i="66"/>
  <c r="J19" i="66" s="1"/>
  <c r="F19" i="66"/>
  <c r="G19" i="66" s="1"/>
  <c r="I18" i="66"/>
  <c r="J18" i="66" s="1"/>
  <c r="F18" i="66"/>
  <c r="G18" i="66" s="1"/>
  <c r="I17" i="66"/>
  <c r="J17" i="66" s="1"/>
  <c r="F17" i="66"/>
  <c r="G17" i="66" s="1"/>
  <c r="I16" i="66"/>
  <c r="J16" i="66" s="1"/>
  <c r="F16" i="66"/>
  <c r="G16" i="66" s="1"/>
  <c r="B11" i="66"/>
  <c r="I10" i="66"/>
  <c r="F10" i="66"/>
  <c r="I9" i="66"/>
  <c r="F9" i="66"/>
  <c r="I8" i="66"/>
  <c r="F8" i="66"/>
  <c r="G25" i="66" l="1"/>
  <c r="G27" i="66" s="1"/>
  <c r="J25" i="66"/>
  <c r="J27" i="66" s="1"/>
  <c r="F11" i="66"/>
  <c r="G26" i="66" s="1"/>
  <c r="I11" i="66"/>
  <c r="J26" i="66" s="1"/>
  <c r="J28" i="66" s="1"/>
  <c r="J29" i="66" s="1"/>
  <c r="G28" i="66" l="1"/>
  <c r="G29" i="66" s="1"/>
  <c r="I24" i="12"/>
  <c r="J24" i="12" s="1"/>
  <c r="F24" i="12"/>
  <c r="G24" i="12" s="1"/>
  <c r="F25" i="12"/>
  <c r="G25" i="12" s="1"/>
  <c r="I25" i="12"/>
  <c r="J25" i="12" s="1"/>
  <c r="C26" i="12"/>
  <c r="I23" i="12"/>
  <c r="J23" i="12" s="1"/>
  <c r="F23" i="12"/>
  <c r="G23" i="12" s="1"/>
  <c r="I22" i="12"/>
  <c r="J22" i="12" s="1"/>
  <c r="F22" i="12"/>
  <c r="G22" i="12" s="1"/>
  <c r="I20" i="12"/>
  <c r="J20" i="12" s="1"/>
  <c r="F20" i="12"/>
  <c r="G20" i="12" s="1"/>
  <c r="I19" i="12"/>
  <c r="J19" i="12" s="1"/>
  <c r="F19" i="12"/>
  <c r="G19" i="12" s="1"/>
  <c r="I18" i="12"/>
  <c r="J18" i="12" s="1"/>
  <c r="F18" i="12"/>
  <c r="G18" i="12" s="1"/>
  <c r="I17" i="12"/>
  <c r="J17" i="12" s="1"/>
  <c r="F17" i="12"/>
  <c r="G17" i="12" s="1"/>
  <c r="J16" i="12"/>
  <c r="I16" i="12"/>
  <c r="F16" i="12"/>
  <c r="G16" i="12" s="1"/>
  <c r="B11" i="12"/>
  <c r="I10" i="12"/>
  <c r="F10" i="12"/>
  <c r="I9" i="12"/>
  <c r="F9" i="12"/>
  <c r="I8" i="12"/>
  <c r="F8" i="12"/>
  <c r="I24" i="9"/>
  <c r="I23" i="9"/>
  <c r="I22" i="9"/>
  <c r="J22" i="9" s="1"/>
  <c r="I20" i="9"/>
  <c r="J20" i="9" s="1"/>
  <c r="I19" i="9"/>
  <c r="I18" i="9"/>
  <c r="I17" i="9"/>
  <c r="J17" i="9" s="1"/>
  <c r="I16" i="9"/>
  <c r="J16" i="9" s="1"/>
  <c r="J24" i="9"/>
  <c r="J23" i="9"/>
  <c r="J19" i="9"/>
  <c r="J18" i="9"/>
  <c r="F22" i="9"/>
  <c r="G22" i="9" s="1"/>
  <c r="F23" i="9"/>
  <c r="G23" i="9" s="1"/>
  <c r="F24" i="9"/>
  <c r="G24" i="9" s="1"/>
  <c r="F20" i="9"/>
  <c r="G20" i="9" s="1"/>
  <c r="F19" i="9"/>
  <c r="G19" i="9" s="1"/>
  <c r="F18" i="9"/>
  <c r="G18" i="9" s="1"/>
  <c r="F17" i="9"/>
  <c r="G17" i="9" s="1"/>
  <c r="F16" i="9"/>
  <c r="G16" i="9" s="1"/>
  <c r="F10" i="9"/>
  <c r="F9" i="9"/>
  <c r="F8" i="9"/>
  <c r="E10" i="4"/>
  <c r="I10" i="9"/>
  <c r="I9" i="9"/>
  <c r="I8" i="9"/>
  <c r="C25" i="9"/>
  <c r="B11" i="9"/>
  <c r="I11" i="12" l="1"/>
  <c r="J27" i="12" s="1"/>
  <c r="J26" i="12"/>
  <c r="J28" i="12" s="1"/>
  <c r="F11" i="12"/>
  <c r="G27" i="12" s="1"/>
  <c r="G26" i="12"/>
  <c r="G28" i="12" s="1"/>
  <c r="J25" i="9"/>
  <c r="J27" i="9" s="1"/>
  <c r="G25" i="9"/>
  <c r="G27" i="9" s="1"/>
  <c r="F11" i="9"/>
  <c r="G26" i="9" s="1"/>
  <c r="I11" i="9"/>
  <c r="J26" i="9" s="1"/>
  <c r="C24" i="8"/>
  <c r="F27" i="8" s="1"/>
  <c r="F23" i="8"/>
  <c r="G23" i="8" s="1"/>
  <c r="F22" i="8"/>
  <c r="G22" i="8" s="1"/>
  <c r="F21" i="8"/>
  <c r="G21" i="8" s="1"/>
  <c r="F19" i="8"/>
  <c r="G19" i="8" s="1"/>
  <c r="F18" i="8"/>
  <c r="G18" i="8" s="1"/>
  <c r="F17" i="8"/>
  <c r="G17" i="8" s="1"/>
  <c r="F16" i="8"/>
  <c r="G16" i="8" s="1"/>
  <c r="F15" i="8"/>
  <c r="B11" i="8"/>
  <c r="F26" i="8" s="1"/>
  <c r="F10" i="8"/>
  <c r="G10" i="8" s="1"/>
  <c r="F9" i="8"/>
  <c r="G9" i="8" s="1"/>
  <c r="F8" i="8"/>
  <c r="G8" i="8" s="1"/>
  <c r="J29" i="12" l="1"/>
  <c r="J30" i="12" s="1"/>
  <c r="G29" i="12"/>
  <c r="G30" i="12" s="1"/>
  <c r="J28" i="9"/>
  <c r="J29" i="9" s="1"/>
  <c r="G11" i="8"/>
  <c r="G26" i="8" s="1"/>
  <c r="G28" i="9"/>
  <c r="G29" i="9" s="1"/>
  <c r="F24" i="8"/>
  <c r="F28" i="8"/>
  <c r="G15" i="8"/>
  <c r="G24" i="8" s="1"/>
  <c r="G27" i="8" s="1"/>
  <c r="G28" i="8" l="1"/>
  <c r="G30" i="8" s="1"/>
  <c r="C24" i="5"/>
  <c r="F27" i="5" s="1"/>
  <c r="F19" i="5"/>
  <c r="G19" i="5" s="1"/>
  <c r="F18" i="5"/>
  <c r="G18" i="5" s="1"/>
  <c r="F17" i="5"/>
  <c r="F16" i="5"/>
  <c r="G16" i="5" s="1"/>
  <c r="F15" i="5"/>
  <c r="G15" i="5" s="1"/>
  <c r="B11" i="5"/>
  <c r="F26" i="5" s="1"/>
  <c r="F10" i="5"/>
  <c r="G10" i="5" s="1"/>
  <c r="F9" i="5"/>
  <c r="G9" i="5" s="1"/>
  <c r="F8" i="5"/>
  <c r="G8" i="5" s="1"/>
  <c r="C43" i="4"/>
  <c r="E23" i="4"/>
  <c r="D23" i="4"/>
  <c r="C23" i="4"/>
  <c r="E20" i="4"/>
  <c r="D20" i="4"/>
  <c r="C20" i="4"/>
  <c r="C37" i="4"/>
  <c r="D37" i="4"/>
  <c r="D42" i="4" s="1"/>
  <c r="E37" i="4"/>
  <c r="E42" i="4" s="1"/>
  <c r="E8" i="4"/>
  <c r="D10" i="4"/>
  <c r="D8" i="4" s="1"/>
  <c r="C14" i="4"/>
  <c r="C10" i="4" s="1"/>
  <c r="C8" i="4" s="1"/>
  <c r="F28" i="5" l="1"/>
  <c r="G11" i="5"/>
  <c r="G26" i="5" s="1"/>
  <c r="F24" i="5"/>
  <c r="G17" i="5"/>
  <c r="G24" i="5" s="1"/>
  <c r="G27" i="5" s="1"/>
  <c r="E27" i="4"/>
  <c r="E41" i="4" s="1"/>
  <c r="E43" i="4" s="1"/>
  <c r="E45" i="4" s="1"/>
  <c r="D27" i="4"/>
  <c r="D41" i="4" s="1"/>
  <c r="D43" i="4" s="1"/>
  <c r="C27" i="4"/>
  <c r="G28" i="5" l="1"/>
  <c r="G30" i="5" s="1"/>
</calcChain>
</file>

<file path=xl/sharedStrings.xml><?xml version="1.0" encoding="utf-8"?>
<sst xmlns="http://schemas.openxmlformats.org/spreadsheetml/2006/main" count="341" uniqueCount="79">
  <si>
    <t>โครงการ</t>
  </si>
  <si>
    <t>น้ำหนัก</t>
  </si>
  <si>
    <t>เชิงปริมาณ</t>
  </si>
  <si>
    <t>เชิงคุณภาพ</t>
  </si>
  <si>
    <t>เชิงประโยชน์</t>
  </si>
  <si>
    <t>รวม</t>
  </si>
  <si>
    <t>ผลสัมฤทธิ์</t>
  </si>
  <si>
    <t>สมรรถนะหลัก</t>
  </si>
  <si>
    <t>ระดับที่ประเมินได้</t>
  </si>
  <si>
    <t>คะแนนที่ได้</t>
  </si>
  <si>
    <t>ผลการประเมิน</t>
  </si>
  <si>
    <t>ระดับที่คาดหวัง</t>
  </si>
  <si>
    <t>สมรรถนะประจำสายงาน</t>
  </si>
  <si>
    <t>สรุปผลการประเมิน</t>
  </si>
  <si>
    <t>1.ผลสัมฤทธิ์ของงาน</t>
  </si>
  <si>
    <t>2. พฤติกรรมการปฏิบัติราชการ</t>
  </si>
  <si>
    <t>ส่วนที่ 2 พฤติกรรมการปฏิบัติราชการ (สมรรถนะ)</t>
  </si>
  <si>
    <t>ส่วนที่ 1 ผลสัมฤทธิ์ของงาน</t>
  </si>
  <si>
    <t>คะแนนเต็ม</t>
  </si>
  <si>
    <t>ตนเอง</t>
  </si>
  <si>
    <t>ผู้บังคับบัญชา</t>
  </si>
  <si>
    <t>ที่</t>
  </si>
  <si>
    <t>รายการประเมิน</t>
  </si>
  <si>
    <t>ด้านการจัดการเรียนการสอน</t>
  </si>
  <si>
    <t>1.2.1</t>
  </si>
  <si>
    <t>1.2.2</t>
  </si>
  <si>
    <t>1.2.3</t>
  </si>
  <si>
    <t>1.2.4</t>
  </si>
  <si>
    <t>1.2.4.1</t>
  </si>
  <si>
    <t>1.2.4.2</t>
  </si>
  <si>
    <t>ด้านการบริหารจัดการชั้นเรียน</t>
  </si>
  <si>
    <t>ด้านการพัฒนาตนเองและพัฒนาวิชาชีพ</t>
  </si>
  <si>
    <t>งานอื่นที่ได้รับมอบหมาย</t>
  </si>
  <si>
    <t>คะแนนรวม</t>
  </si>
  <si>
    <t>ตอนที่ 2 การประเมินการปฏิบัติตนในการรักษาวินัย คุณธรรม และจรรยาบรรณวิชาชีพ</t>
  </si>
  <si>
    <t>ตอนที่ 3 การสรุปผลการประเมิน</t>
  </si>
  <si>
    <t>ตอนที่ 1</t>
  </si>
  <si>
    <t>ตอนที่ 2</t>
  </si>
  <si>
    <t xml:space="preserve">ส่วนที่ 2 พฤติกรรมการปฏิบัติราชการ (สมรรถนะ) </t>
  </si>
  <si>
    <t>-</t>
  </si>
  <si>
    <r>
      <rPr>
        <b/>
        <u/>
        <sz val="16"/>
        <color theme="1"/>
        <rFont val="TH SarabunPSK"/>
        <family val="2"/>
      </rPr>
      <t>คำชี้แจง</t>
    </r>
    <r>
      <rPr>
        <b/>
        <sz val="16"/>
        <color theme="1"/>
        <rFont val="TH SarabunPSK"/>
        <family val="2"/>
      </rPr>
      <t xml:space="preserve">  ให้บันทึกข้อมูลในช่อง สีเขียว เท่านั้น คำนวณสูตรอัตโนมัติ</t>
    </r>
  </si>
  <si>
    <t>ชื่อ :</t>
  </si>
  <si>
    <t>ผลการประเมินตนเอง</t>
  </si>
  <si>
    <t>ผู้บังคับบัญชาประเมิน</t>
  </si>
  <si>
    <t>ผลประเมินตนเอง</t>
  </si>
  <si>
    <t>ผบ.ประเมิน</t>
  </si>
  <si>
    <t>ผลคะแนนที่ได้</t>
  </si>
  <si>
    <t>คะแนนที่ได้ตามตารางเทียบ</t>
  </si>
  <si>
    <t xml:space="preserve">ผลการประเมิน : </t>
  </si>
  <si>
    <t>ตำแหน่ง :</t>
  </si>
  <si>
    <t>สำนัก/กอง  :</t>
  </si>
  <si>
    <t>การประเมินผลการปฏิบัติราชการประจำปี สำหรับพนักงานจ้างตามภารกิจ</t>
  </si>
  <si>
    <t>การประเมินผลการปฏิบัติราชการประจำปี สำหรับพนักงานจ้างทั่วไป</t>
  </si>
  <si>
    <t>การประเมินผลการปฏิบัติราชการประจำปี สำหรับพนักงานเทศบาล (วิชาการและทั่วไป)</t>
  </si>
  <si>
    <t>การประเมินผลการปฏิบัติราชการประจำปี สำหรับพนักงานครูเทศบาล</t>
  </si>
  <si>
    <t>ชื่อนามสกุล:</t>
  </si>
  <si>
    <t xml:space="preserve">ตำแหน่ง :  </t>
  </si>
  <si>
    <t>ตามตารางเทียบ</t>
  </si>
  <si>
    <t>ผู้ประเมิน    :</t>
  </si>
  <si>
    <t>ผลคะแนนตนเอง</t>
  </si>
  <si>
    <t>ผู้ประเมิน :</t>
  </si>
  <si>
    <t>การประเมินผลการปฏิบัติราชการประจำปี สำหรับพนักงานเทศบาล (บริหารท้องถิ่นและอำนวยการท้องถิ่น)</t>
  </si>
  <si>
    <t>&lt;-- หมายเหตุ ให้ใส่คะแนนในช่องนี้</t>
  </si>
  <si>
    <t xml:space="preserve">     ระบบจะคำนวณอัตโนมัติ</t>
  </si>
  <si>
    <t>การประเมินผลการปฏิบัติราชการประจำปี สำหรับพนักงานเทศบาล (ข้าราชการบรรจุใหม่ทดลองงาน)</t>
  </si>
  <si>
    <t>ผลสัมฤทธิ์ของงานไม่น้อยกว่า 2 โครงการ น้ำหนักแต่ละโครงการ ไม่น้อยกว่า 10</t>
  </si>
  <si>
    <t>ระดับที่คาดหวังและสมรรถนะประจำสายงาน กำหนดตามมาตรฐานกำหนดตำแหน่งและระดับของแต่ละคน</t>
  </si>
  <si>
    <t>ไม่เหมือนกันแตกต่างกันตามประเภทสายงานและระดับ</t>
  </si>
  <si>
    <t>เกิน 0.5 ให้ปัดเศษขึ้น</t>
  </si>
  <si>
    <r>
      <rPr>
        <b/>
        <u/>
        <sz val="14"/>
        <rFont val="TH SarabunPSK"/>
        <family val="2"/>
      </rPr>
      <t>คำชี้แจง</t>
    </r>
    <r>
      <rPr>
        <b/>
        <sz val="14"/>
        <rFont val="TH SarabunPSK"/>
        <family val="2"/>
      </rPr>
      <t xml:space="preserve">  ให้บันทึกข้อมูลในช่อง สีเขียว เท่านั้น คำนวณสูตรอัตโนมัติ</t>
    </r>
  </si>
  <si>
    <t xml:space="preserve">ผลการประเมินระดับ : </t>
  </si>
  <si>
    <t>ผู้ประเมิน  :</t>
  </si>
  <si>
    <t>สำนักปลัดเทศบาล</t>
  </si>
  <si>
    <t>กองคลัง</t>
  </si>
  <si>
    <t>กองช่าง</t>
  </si>
  <si>
    <t>กองสาธารณสุขและสิ่งแวดล้อม</t>
  </si>
  <si>
    <t>กองการศึกษา</t>
  </si>
  <si>
    <t>หน่วยตรวสอบภายใน</t>
  </si>
  <si>
    <t>เทศบาลตำบลหนองหัวแรต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</si>
</sst>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\(0\)"/>
  </numFmts>
  <fonts count="20" x14ac:knownFonts="1">
    <font>
      <sz val="11"/>
      <color theme="1"/>
      <name val="Tahoma"/>
      <family val="2"/>
      <charset val="222"/>
      <scheme val="minor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b/>
      <sz val="22"/>
      <color rgb="FFFF0000"/>
      <name val="TH SarabunPSK"/>
      <family val="2"/>
    </font>
    <font>
      <b/>
      <sz val="22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u/>
      <sz val="16"/>
      <color theme="1"/>
      <name val="TH SarabunPSK"/>
      <family val="2"/>
    </font>
    <font>
      <b/>
      <sz val="20"/>
      <color rgb="FFFF0000"/>
      <name val="TH SarabunPSK"/>
      <family val="2"/>
    </font>
    <font>
      <b/>
      <sz val="14"/>
      <color theme="1"/>
      <name val="TH SarabunPSK"/>
      <family val="2"/>
    </font>
    <font>
      <sz val="18"/>
      <color theme="1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20"/>
      <name val="TH SarabunPSK"/>
      <family val="2"/>
    </font>
    <font>
      <b/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1" fillId="2" borderId="1" xfId="0" applyFont="1" applyFill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center" shrinkToFit="1"/>
    </xf>
    <xf numFmtId="0" fontId="1" fillId="2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0" fontId="10" fillId="3" borderId="1" xfId="0" applyFont="1" applyFill="1" applyBorder="1" applyAlignment="1">
      <alignment horizontal="center" vertical="center"/>
    </xf>
    <xf numFmtId="187" fontId="11" fillId="0" borderId="1" xfId="0" applyNumberFormat="1" applyFont="1" applyBorder="1" applyAlignment="1">
      <alignment horizontal="center" vertical="center"/>
    </xf>
    <xf numFmtId="187" fontId="11" fillId="3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1" fontId="11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shrinkToFit="1"/>
    </xf>
    <xf numFmtId="0" fontId="6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5" fillId="0" borderId="1" xfId="0" applyFont="1" applyBorder="1"/>
    <xf numFmtId="2" fontId="5" fillId="0" borderId="1" xfId="0" applyNumberFormat="1" applyFont="1" applyBorder="1"/>
    <xf numFmtId="0" fontId="5" fillId="2" borderId="1" xfId="0" applyFont="1" applyFill="1" applyBorder="1"/>
    <xf numFmtId="2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5" fillId="0" borderId="9" xfId="0" applyFont="1" applyBorder="1"/>
    <xf numFmtId="2" fontId="3" fillId="0" borderId="0" xfId="0" applyNumberFormat="1" applyFont="1" applyAlignment="1">
      <alignment horizontal="center"/>
    </xf>
    <xf numFmtId="0" fontId="5" fillId="0" borderId="8" xfId="0" applyFont="1" applyBorder="1" applyAlignment="1">
      <alignment horizontal="center"/>
    </xf>
    <xf numFmtId="2" fontId="13" fillId="0" borderId="8" xfId="0" applyNumberFormat="1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5" fillId="0" borderId="0" xfId="0" applyFont="1" applyAlignment="1">
      <alignment shrinkToFi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6" xfId="0" applyFont="1" applyBorder="1" applyAlignment="1">
      <alignment horizontal="left" vertical="center"/>
    </xf>
    <xf numFmtId="0" fontId="19" fillId="0" borderId="0" xfId="0" applyFont="1"/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shrinkToFit="1"/>
    </xf>
    <xf numFmtId="0" fontId="5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</xdr:colOff>
      <xdr:row>12</xdr:row>
      <xdr:rowOff>85725</xdr:rowOff>
    </xdr:from>
    <xdr:to>
      <xdr:col>18</xdr:col>
      <xdr:colOff>514350</xdr:colOff>
      <xdr:row>22</xdr:row>
      <xdr:rowOff>171451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D6567BC-3289-3E8F-BA94-FDBCDD180A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692" t="53007" r="20865" b="4877"/>
        <a:stretch/>
      </xdr:blipFill>
      <xdr:spPr>
        <a:xfrm>
          <a:off x="7962900" y="4086225"/>
          <a:ext cx="6619875" cy="3609976"/>
        </a:xfrm>
        <a:prstGeom prst="rect">
          <a:avLst/>
        </a:prstGeom>
      </xdr:spPr>
    </xdr:pic>
    <xdr:clientData/>
  </xdr:twoCellAnchor>
  <xdr:twoCellAnchor editAs="oneCell">
    <xdr:from>
      <xdr:col>9</xdr:col>
      <xdr:colOff>228600</xdr:colOff>
      <xdr:row>23</xdr:row>
      <xdr:rowOff>38100</xdr:rowOff>
    </xdr:from>
    <xdr:to>
      <xdr:col>15</xdr:col>
      <xdr:colOff>561975</xdr:colOff>
      <xdr:row>28</xdr:row>
      <xdr:rowOff>95250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CA3228ED-AFF1-346E-D0A7-7BA6FBB0F9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0443" t="59341" r="30366" b="22101"/>
        <a:stretch/>
      </xdr:blipFill>
      <xdr:spPr>
        <a:xfrm>
          <a:off x="8124825" y="7915275"/>
          <a:ext cx="4448175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F2668-4F96-4934-8871-1E2DF66397E5}">
  <sheetPr>
    <tabColor rgb="FF00B050"/>
  </sheetPr>
  <dimension ref="A1:M30"/>
  <sheetViews>
    <sheetView workbookViewId="0">
      <selection activeCell="B2" sqref="B2:E2"/>
    </sheetView>
  </sheetViews>
  <sheetFormatPr defaultRowHeight="30" customHeight="1" x14ac:dyDescent="0.2"/>
  <cols>
    <col min="1" max="2" width="6.625" style="52" customWidth="1"/>
    <col min="3" max="3" width="10.625" style="52" customWidth="1"/>
    <col min="4" max="4" width="12.625" style="52" customWidth="1"/>
    <col min="5" max="5" width="10.625" style="52" customWidth="1"/>
    <col min="6" max="7" width="9.625" style="52" customWidth="1"/>
    <col min="8" max="8" width="10.625" style="52" customWidth="1"/>
    <col min="9" max="10" width="9.625" style="52" customWidth="1"/>
    <col min="11" max="16384" width="9" style="52"/>
  </cols>
  <sheetData>
    <row r="1" spans="1:13" ht="30" customHeight="1" x14ac:dyDescent="0.65">
      <c r="A1" s="90" t="s">
        <v>61</v>
      </c>
      <c r="B1" s="90"/>
      <c r="C1" s="90"/>
      <c r="D1" s="90"/>
      <c r="E1" s="90"/>
      <c r="F1" s="90"/>
      <c r="G1" s="90"/>
      <c r="H1" s="90"/>
      <c r="I1" s="90"/>
      <c r="J1" s="90"/>
      <c r="L1" s="87" t="s">
        <v>72</v>
      </c>
    </row>
    <row r="2" spans="1:13" ht="30" customHeight="1" x14ac:dyDescent="0.65">
      <c r="A2" s="52" t="s">
        <v>41</v>
      </c>
      <c r="B2" s="91"/>
      <c r="C2" s="91"/>
      <c r="D2" s="91"/>
      <c r="E2" s="91"/>
      <c r="F2" s="68" t="s">
        <v>49</v>
      </c>
      <c r="G2" s="92"/>
      <c r="H2" s="92"/>
      <c r="I2" s="92"/>
      <c r="J2" s="92"/>
      <c r="L2" s="87" t="s">
        <v>73</v>
      </c>
    </row>
    <row r="3" spans="1:13" ht="30" customHeight="1" x14ac:dyDescent="0.7">
      <c r="A3" s="52" t="s">
        <v>50</v>
      </c>
      <c r="C3" s="46" t="s">
        <v>72</v>
      </c>
      <c r="D3" s="53"/>
      <c r="E3" s="53"/>
      <c r="F3" s="53"/>
      <c r="G3" s="53"/>
      <c r="H3" s="53"/>
      <c r="I3" s="53"/>
      <c r="J3" s="53"/>
      <c r="L3" s="87" t="s">
        <v>74</v>
      </c>
    </row>
    <row r="4" spans="1:13" ht="30" customHeight="1" x14ac:dyDescent="0.65">
      <c r="A4" s="52" t="s">
        <v>58</v>
      </c>
      <c r="C4" s="93"/>
      <c r="D4" s="93"/>
      <c r="E4" s="93"/>
      <c r="F4" s="68" t="s">
        <v>49</v>
      </c>
      <c r="G4" s="94"/>
      <c r="H4" s="94"/>
      <c r="I4" s="94"/>
      <c r="J4" s="94"/>
      <c r="L4" s="87" t="s">
        <v>75</v>
      </c>
    </row>
    <row r="5" spans="1:13" ht="30" customHeight="1" x14ac:dyDescent="0.65">
      <c r="A5" s="18" t="s">
        <v>40</v>
      </c>
      <c r="L5" s="87" t="s">
        <v>76</v>
      </c>
    </row>
    <row r="6" spans="1:13" ht="30" customHeight="1" x14ac:dyDescent="0.65">
      <c r="A6" s="54" t="s">
        <v>17</v>
      </c>
      <c r="E6" s="42"/>
      <c r="G6" s="19"/>
      <c r="L6" s="87" t="s">
        <v>77</v>
      </c>
    </row>
    <row r="7" spans="1:13" ht="30" customHeight="1" x14ac:dyDescent="0.65">
      <c r="A7" s="56" t="s">
        <v>0</v>
      </c>
      <c r="B7" s="88" t="s">
        <v>1</v>
      </c>
      <c r="C7" s="89"/>
      <c r="D7" s="88" t="s">
        <v>42</v>
      </c>
      <c r="E7" s="89"/>
      <c r="F7" s="56" t="s">
        <v>9</v>
      </c>
      <c r="G7" s="88" t="s">
        <v>43</v>
      </c>
      <c r="H7" s="89"/>
      <c r="I7" s="56" t="s">
        <v>9</v>
      </c>
      <c r="L7" s="87" t="s">
        <v>78</v>
      </c>
    </row>
    <row r="8" spans="1:13" ht="30" customHeight="1" x14ac:dyDescent="0.2">
      <c r="A8" s="55">
        <v>1</v>
      </c>
      <c r="B8" s="95">
        <v>40</v>
      </c>
      <c r="C8" s="96"/>
      <c r="D8" s="97">
        <v>5</v>
      </c>
      <c r="E8" s="98"/>
      <c r="F8" s="58">
        <f>D8*B8/5</f>
        <v>40</v>
      </c>
      <c r="G8" s="99">
        <v>5</v>
      </c>
      <c r="H8" s="100"/>
      <c r="I8" s="58">
        <f>G8*B8/5</f>
        <v>40</v>
      </c>
    </row>
    <row r="9" spans="1:13" ht="30" customHeight="1" x14ac:dyDescent="0.2">
      <c r="A9" s="55">
        <v>2</v>
      </c>
      <c r="B9" s="95">
        <v>30</v>
      </c>
      <c r="C9" s="96"/>
      <c r="D9" s="99">
        <v>5</v>
      </c>
      <c r="E9" s="100"/>
      <c r="F9" s="58">
        <f>D9*B9/5</f>
        <v>30</v>
      </c>
      <c r="G9" s="99">
        <v>5</v>
      </c>
      <c r="H9" s="100"/>
      <c r="I9" s="58">
        <f>G9*B9/5</f>
        <v>30</v>
      </c>
    </row>
    <row r="10" spans="1:13" ht="30" customHeight="1" x14ac:dyDescent="0.7">
      <c r="A10" s="55">
        <v>3</v>
      </c>
      <c r="B10" s="95"/>
      <c r="C10" s="96"/>
      <c r="D10" s="99"/>
      <c r="E10" s="100"/>
      <c r="F10" s="58">
        <f>D10*B10/5</f>
        <v>0</v>
      </c>
      <c r="G10" s="99"/>
      <c r="H10" s="100"/>
      <c r="I10" s="58">
        <f>G10*B10/5</f>
        <v>0</v>
      </c>
      <c r="L10" s="31"/>
      <c r="M10" s="16" t="s">
        <v>62</v>
      </c>
    </row>
    <row r="11" spans="1:13" ht="30" customHeight="1" x14ac:dyDescent="0.75">
      <c r="A11" s="55" t="s">
        <v>5</v>
      </c>
      <c r="B11" s="102">
        <f>SUM(B8:B10)</f>
        <v>70</v>
      </c>
      <c r="C11" s="103"/>
      <c r="D11" s="104" t="s">
        <v>39</v>
      </c>
      <c r="E11" s="105"/>
      <c r="F11" s="58">
        <f>SUM(F8:F10)</f>
        <v>70</v>
      </c>
      <c r="G11" s="104" t="s">
        <v>39</v>
      </c>
      <c r="H11" s="105"/>
      <c r="I11" s="58">
        <f>SUM(I8:I10)</f>
        <v>70</v>
      </c>
      <c r="L11" s="1"/>
      <c r="M11" s="16" t="s">
        <v>63</v>
      </c>
    </row>
    <row r="12" spans="1:13" ht="9.9499999999999993" customHeight="1" x14ac:dyDescent="0.2"/>
    <row r="13" spans="1:13" ht="30" customHeight="1" x14ac:dyDescent="0.2">
      <c r="A13" s="54" t="s">
        <v>38</v>
      </c>
      <c r="L13" s="57"/>
      <c r="M13" s="52" t="s">
        <v>65</v>
      </c>
    </row>
    <row r="14" spans="1:13" ht="30" customHeight="1" x14ac:dyDescent="0.2">
      <c r="A14" s="106" t="s">
        <v>7</v>
      </c>
      <c r="B14" s="107"/>
      <c r="C14" s="110" t="s">
        <v>1</v>
      </c>
      <c r="D14" s="112" t="s">
        <v>11</v>
      </c>
      <c r="E14" s="88" t="s">
        <v>44</v>
      </c>
      <c r="F14" s="114"/>
      <c r="G14" s="89"/>
      <c r="H14" s="88" t="s">
        <v>43</v>
      </c>
      <c r="I14" s="114"/>
      <c r="J14" s="89"/>
      <c r="M14" s="52" t="s">
        <v>66</v>
      </c>
    </row>
    <row r="15" spans="1:13" ht="30" customHeight="1" x14ac:dyDescent="0.2">
      <c r="A15" s="108"/>
      <c r="B15" s="109"/>
      <c r="C15" s="111"/>
      <c r="D15" s="113"/>
      <c r="E15" s="56" t="s">
        <v>59</v>
      </c>
      <c r="F15" s="56" t="s">
        <v>57</v>
      </c>
      <c r="G15" s="56" t="s">
        <v>46</v>
      </c>
      <c r="H15" s="56" t="s">
        <v>59</v>
      </c>
      <c r="I15" s="56" t="s">
        <v>57</v>
      </c>
      <c r="J15" s="56" t="s">
        <v>46</v>
      </c>
      <c r="M15" s="52" t="s">
        <v>67</v>
      </c>
    </row>
    <row r="16" spans="1:13" ht="30" customHeight="1" x14ac:dyDescent="0.2">
      <c r="A16" s="101">
        <v>1</v>
      </c>
      <c r="B16" s="101"/>
      <c r="C16" s="57">
        <v>4</v>
      </c>
      <c r="D16" s="57">
        <v>2</v>
      </c>
      <c r="E16" s="60">
        <v>3</v>
      </c>
      <c r="F16" s="55">
        <f t="shared" ref="F16:F19" si="0">IF(E16=0,0,IF(E16&gt;D16,5,IF(E16=D16,4,IF(E16=D16-1,3,IF(E16=D16-2,2)))))</f>
        <v>5</v>
      </c>
      <c r="G16" s="59">
        <f>F16*C16/5</f>
        <v>4</v>
      </c>
      <c r="H16" s="60">
        <v>3</v>
      </c>
      <c r="I16" s="55">
        <f>IF(H16=0,0,IF(H16&gt;D16,5,IF(H16=D16,4,IF(H16=D16-1,3,IF(H16=D16-2,2)))))</f>
        <v>5</v>
      </c>
      <c r="J16" s="59">
        <f>I16*C16/5</f>
        <v>4</v>
      </c>
    </row>
    <row r="17" spans="1:10" ht="30" customHeight="1" x14ac:dyDescent="0.2">
      <c r="A17" s="101">
        <v>2</v>
      </c>
      <c r="B17" s="101"/>
      <c r="C17" s="57">
        <v>4</v>
      </c>
      <c r="D17" s="57">
        <v>2</v>
      </c>
      <c r="E17" s="60">
        <v>3</v>
      </c>
      <c r="F17" s="55">
        <f t="shared" si="0"/>
        <v>5</v>
      </c>
      <c r="G17" s="59">
        <f t="shared" ref="G17:G25" si="1">F17*C17/5</f>
        <v>4</v>
      </c>
      <c r="H17" s="60">
        <v>3</v>
      </c>
      <c r="I17" s="55">
        <f t="shared" ref="I17:I25" si="2">IF(H17=0,0,IF(H17&gt;D17,5,IF(H17=D17,4,IF(H17=D17-1,3,IF(H17=D17-2,2)))))</f>
        <v>5</v>
      </c>
      <c r="J17" s="59">
        <f t="shared" ref="J17:J25" si="3">I17*C17/5</f>
        <v>4</v>
      </c>
    </row>
    <row r="18" spans="1:10" ht="30" customHeight="1" x14ac:dyDescent="0.2">
      <c r="A18" s="101">
        <v>3</v>
      </c>
      <c r="B18" s="101"/>
      <c r="C18" s="57">
        <v>4</v>
      </c>
      <c r="D18" s="57">
        <v>2</v>
      </c>
      <c r="E18" s="60">
        <v>3</v>
      </c>
      <c r="F18" s="55">
        <f t="shared" si="0"/>
        <v>5</v>
      </c>
      <c r="G18" s="59">
        <f t="shared" si="1"/>
        <v>4</v>
      </c>
      <c r="H18" s="60">
        <v>3</v>
      </c>
      <c r="I18" s="55">
        <f t="shared" si="2"/>
        <v>5</v>
      </c>
      <c r="J18" s="59">
        <f t="shared" si="3"/>
        <v>4</v>
      </c>
    </row>
    <row r="19" spans="1:10" ht="30" customHeight="1" x14ac:dyDescent="0.2">
      <c r="A19" s="101">
        <v>4</v>
      </c>
      <c r="B19" s="101"/>
      <c r="C19" s="57">
        <v>4</v>
      </c>
      <c r="D19" s="57">
        <v>2</v>
      </c>
      <c r="E19" s="60">
        <v>3</v>
      </c>
      <c r="F19" s="55">
        <f t="shared" si="0"/>
        <v>5</v>
      </c>
      <c r="G19" s="59">
        <f t="shared" si="1"/>
        <v>4</v>
      </c>
      <c r="H19" s="60">
        <v>3</v>
      </c>
      <c r="I19" s="55">
        <f t="shared" si="2"/>
        <v>5</v>
      </c>
      <c r="J19" s="59">
        <f t="shared" si="3"/>
        <v>4</v>
      </c>
    </row>
    <row r="20" spans="1:10" ht="30" customHeight="1" x14ac:dyDescent="0.2">
      <c r="A20" s="101">
        <v>5</v>
      </c>
      <c r="B20" s="101"/>
      <c r="C20" s="57">
        <v>4</v>
      </c>
      <c r="D20" s="57">
        <v>2</v>
      </c>
      <c r="E20" s="60">
        <v>3</v>
      </c>
      <c r="F20" s="55">
        <f>IF(E20=0,0,IF(E20&gt;D20,5,IF(E20=D20,4,IF(E20=D20-1,3,IF(E20=D20-2,2)))))</f>
        <v>5</v>
      </c>
      <c r="G20" s="59">
        <f t="shared" si="1"/>
        <v>4</v>
      </c>
      <c r="H20" s="60">
        <v>3</v>
      </c>
      <c r="I20" s="55">
        <f t="shared" si="2"/>
        <v>5</v>
      </c>
      <c r="J20" s="59">
        <f t="shared" si="3"/>
        <v>4</v>
      </c>
    </row>
    <row r="21" spans="1:10" ht="30" customHeight="1" x14ac:dyDescent="0.75">
      <c r="A21" s="115" t="s">
        <v>12</v>
      </c>
      <c r="B21" s="115"/>
      <c r="C21" s="55" t="s">
        <v>1</v>
      </c>
      <c r="D21" s="56" t="s">
        <v>11</v>
      </c>
      <c r="E21" s="56" t="s">
        <v>44</v>
      </c>
      <c r="F21" s="56" t="s">
        <v>47</v>
      </c>
      <c r="G21" s="56" t="s">
        <v>46</v>
      </c>
      <c r="H21" s="56" t="s">
        <v>45</v>
      </c>
      <c r="I21" s="56" t="s">
        <v>47</v>
      </c>
      <c r="J21" s="56" t="s">
        <v>46</v>
      </c>
    </row>
    <row r="22" spans="1:10" ht="30" customHeight="1" x14ac:dyDescent="0.2">
      <c r="A22" s="101">
        <v>1</v>
      </c>
      <c r="B22" s="101"/>
      <c r="C22" s="57">
        <v>3</v>
      </c>
      <c r="D22" s="57">
        <v>2</v>
      </c>
      <c r="E22" s="60">
        <v>3</v>
      </c>
      <c r="F22" s="55">
        <f t="shared" ref="F22:F25" si="4">IF(E22=0,0,IF(E22&gt;D22,5,IF(E22=D22,4,IF(E22=D22-1,3,IF(E22=D22-2,2)))))</f>
        <v>5</v>
      </c>
      <c r="G22" s="59">
        <f t="shared" si="1"/>
        <v>3</v>
      </c>
      <c r="H22" s="60">
        <v>3</v>
      </c>
      <c r="I22" s="55">
        <f t="shared" si="2"/>
        <v>5</v>
      </c>
      <c r="J22" s="59">
        <f t="shared" si="3"/>
        <v>3</v>
      </c>
    </row>
    <row r="23" spans="1:10" ht="30" customHeight="1" x14ac:dyDescent="0.2">
      <c r="A23" s="101">
        <v>2</v>
      </c>
      <c r="B23" s="101"/>
      <c r="C23" s="57">
        <v>3</v>
      </c>
      <c r="D23" s="57">
        <v>2</v>
      </c>
      <c r="E23" s="60">
        <v>3</v>
      </c>
      <c r="F23" s="55">
        <f t="shared" si="4"/>
        <v>5</v>
      </c>
      <c r="G23" s="59">
        <f t="shared" si="1"/>
        <v>3</v>
      </c>
      <c r="H23" s="60">
        <v>3</v>
      </c>
      <c r="I23" s="55">
        <f t="shared" si="2"/>
        <v>5</v>
      </c>
      <c r="J23" s="59">
        <f t="shared" si="3"/>
        <v>3</v>
      </c>
    </row>
    <row r="24" spans="1:10" ht="30" customHeight="1" x14ac:dyDescent="0.2">
      <c r="A24" s="101">
        <v>3</v>
      </c>
      <c r="B24" s="101"/>
      <c r="C24" s="57">
        <v>2</v>
      </c>
      <c r="D24" s="57">
        <v>2</v>
      </c>
      <c r="E24" s="60">
        <v>3</v>
      </c>
      <c r="F24" s="55">
        <f t="shared" ref="F24" si="5">IF(E24=0,0,IF(E24&gt;D24,5,IF(E24=D24,4,IF(E24=D24-1,3,IF(E24=D24-2,2)))))</f>
        <v>5</v>
      </c>
      <c r="G24" s="59">
        <f t="shared" ref="G24" si="6">F24*C24/5</f>
        <v>2</v>
      </c>
      <c r="H24" s="60">
        <v>3</v>
      </c>
      <c r="I24" s="55">
        <f t="shared" ref="I24" si="7">IF(H24=0,0,IF(H24&gt;D24,5,IF(H24=D24,4,IF(H24=D24-1,3,IF(H24=D24-2,2)))))</f>
        <v>5</v>
      </c>
      <c r="J24" s="59">
        <f t="shared" ref="J24" si="8">I24*C24/5</f>
        <v>2</v>
      </c>
    </row>
    <row r="25" spans="1:10" ht="30" customHeight="1" x14ac:dyDescent="0.2">
      <c r="A25" s="104">
        <v>4</v>
      </c>
      <c r="B25" s="105"/>
      <c r="C25" s="57">
        <v>2</v>
      </c>
      <c r="D25" s="57">
        <v>2</v>
      </c>
      <c r="E25" s="60">
        <v>3</v>
      </c>
      <c r="F25" s="55">
        <f t="shared" si="4"/>
        <v>5</v>
      </c>
      <c r="G25" s="59">
        <f t="shared" si="1"/>
        <v>2</v>
      </c>
      <c r="H25" s="60">
        <v>3</v>
      </c>
      <c r="I25" s="55">
        <f t="shared" si="2"/>
        <v>5</v>
      </c>
      <c r="J25" s="59">
        <f t="shared" si="3"/>
        <v>2</v>
      </c>
    </row>
    <row r="26" spans="1:10" ht="30" customHeight="1" x14ac:dyDescent="0.2">
      <c r="A26" s="101" t="s">
        <v>5</v>
      </c>
      <c r="B26" s="101"/>
      <c r="C26" s="55">
        <f>SUM(C16:C20)+SUM(C22:C25)</f>
        <v>30</v>
      </c>
      <c r="D26" s="55" t="s">
        <v>39</v>
      </c>
      <c r="E26" s="55" t="s">
        <v>39</v>
      </c>
      <c r="F26" s="55" t="s">
        <v>39</v>
      </c>
      <c r="G26" s="61">
        <f>SUM(G16:G20,G22:G25)</f>
        <v>30</v>
      </c>
      <c r="H26" s="55" t="s">
        <v>39</v>
      </c>
      <c r="I26" s="55" t="s">
        <v>39</v>
      </c>
      <c r="J26" s="61">
        <f>SUM(J16:J20,J22:J25)</f>
        <v>30</v>
      </c>
    </row>
    <row r="27" spans="1:10" ht="30" customHeight="1" x14ac:dyDescent="0.2">
      <c r="A27" s="52" t="s">
        <v>13</v>
      </c>
      <c r="D27" s="52" t="s">
        <v>14</v>
      </c>
      <c r="F27" s="62"/>
      <c r="G27" s="63">
        <f>F11</f>
        <v>70</v>
      </c>
      <c r="I27" s="62"/>
      <c r="J27" s="63">
        <f>I11</f>
        <v>70</v>
      </c>
    </row>
    <row r="28" spans="1:10" ht="30" customHeight="1" x14ac:dyDescent="0.2">
      <c r="D28" s="52" t="s">
        <v>15</v>
      </c>
      <c r="F28" s="62"/>
      <c r="G28" s="64">
        <f>G26</f>
        <v>30</v>
      </c>
      <c r="I28" s="62"/>
      <c r="J28" s="64">
        <f>J26</f>
        <v>30</v>
      </c>
    </row>
    <row r="29" spans="1:10" ht="30" customHeight="1" thickBot="1" x14ac:dyDescent="0.25">
      <c r="F29" s="62"/>
      <c r="G29" s="65">
        <f>SUM(G27:G28)</f>
        <v>100</v>
      </c>
      <c r="I29" s="62"/>
      <c r="J29" s="65">
        <f>SUM(J27:J28)</f>
        <v>100</v>
      </c>
    </row>
    <row r="30" spans="1:10" ht="30" customHeight="1" thickTop="1" x14ac:dyDescent="0.2">
      <c r="F30" s="66" t="s">
        <v>48</v>
      </c>
      <c r="G30" s="67" t="str">
        <f>IF(G29&lt;60,"ปรับปรุง",IF(G29&lt;70,"พอใช้",IF(G29&lt;80,"ดี",IF(G29&lt;90,"ดีมาก",IF(G29&gt;=90,"ดีเด่น")))))</f>
        <v>ดีเด่น</v>
      </c>
      <c r="I30" s="66" t="s">
        <v>48</v>
      </c>
      <c r="J30" s="67" t="str">
        <f>IF(J29&lt;60,"ปรับปรุง",IF(J29&lt;70,"พอใช้",IF(J29&lt;80,"ดี",IF(J29&lt;90,"ดีมาก",IF(J29&gt;=90,"ดีเด่น")))))</f>
        <v>ดีเด่น</v>
      </c>
    </row>
  </sheetData>
  <mergeCells count="36">
    <mergeCell ref="A23:B23"/>
    <mergeCell ref="A25:B25"/>
    <mergeCell ref="A26:B26"/>
    <mergeCell ref="A24:B24"/>
    <mergeCell ref="A17:B17"/>
    <mergeCell ref="A18:B18"/>
    <mergeCell ref="A19:B19"/>
    <mergeCell ref="A20:B20"/>
    <mergeCell ref="A21:B21"/>
    <mergeCell ref="A22:B22"/>
    <mergeCell ref="A16:B16"/>
    <mergeCell ref="B10:C10"/>
    <mergeCell ref="D10:E10"/>
    <mergeCell ref="G10:H10"/>
    <mergeCell ref="B11:C11"/>
    <mergeCell ref="D11:E11"/>
    <mergeCell ref="G11:H11"/>
    <mergeCell ref="A14:B15"/>
    <mergeCell ref="C14:C15"/>
    <mergeCell ref="D14:D15"/>
    <mergeCell ref="E14:G14"/>
    <mergeCell ref="H14:J14"/>
    <mergeCell ref="B8:C8"/>
    <mergeCell ref="D8:E8"/>
    <mergeCell ref="G8:H8"/>
    <mergeCell ref="B9:C9"/>
    <mergeCell ref="D9:E9"/>
    <mergeCell ref="G9:H9"/>
    <mergeCell ref="B7:C7"/>
    <mergeCell ref="D7:E7"/>
    <mergeCell ref="G7:H7"/>
    <mergeCell ref="A1:J1"/>
    <mergeCell ref="B2:E2"/>
    <mergeCell ref="G2:J2"/>
    <mergeCell ref="C4:E4"/>
    <mergeCell ref="G4:J4"/>
  </mergeCells>
  <dataValidations disablePrompts="1" count="1">
    <dataValidation type="list" allowBlank="1" showErrorMessage="1" prompt="_x000a_เทศบาลตำบลหนองหัวแรต" sqref="C3" xr:uid="{58A57540-176B-48D7-9D89-1428579CB07D}">
      <formula1>$L$1:$L$6</formula1>
    </dataValidation>
  </dataValidations>
  <printOptions horizontalCentered="1"/>
  <pageMargins left="0.70866141732283472" right="0.70866141732283472" top="0.74803149606299213" bottom="0.3937007874015748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29"/>
  <sheetViews>
    <sheetView tabSelected="1" workbookViewId="0">
      <selection activeCell="C3" sqref="C3"/>
    </sheetView>
  </sheetViews>
  <sheetFormatPr defaultRowHeight="30" customHeight="1" x14ac:dyDescent="0.2"/>
  <cols>
    <col min="1" max="2" width="6.625" style="52" customWidth="1"/>
    <col min="3" max="3" width="10.625" style="52" customWidth="1"/>
    <col min="4" max="4" width="12.625" style="52" customWidth="1"/>
    <col min="5" max="5" width="10.625" style="52" customWidth="1"/>
    <col min="6" max="7" width="9.625" style="52" customWidth="1"/>
    <col min="8" max="8" width="10.625" style="52" customWidth="1"/>
    <col min="9" max="10" width="9.625" style="52" customWidth="1"/>
    <col min="11" max="16384" width="9" style="52"/>
  </cols>
  <sheetData>
    <row r="1" spans="1:13" ht="30" customHeight="1" x14ac:dyDescent="0.65">
      <c r="A1" s="117" t="s">
        <v>53</v>
      </c>
      <c r="B1" s="117"/>
      <c r="C1" s="117"/>
      <c r="D1" s="117"/>
      <c r="E1" s="117"/>
      <c r="F1" s="117"/>
      <c r="G1" s="117"/>
      <c r="H1" s="117"/>
      <c r="I1" s="117"/>
      <c r="J1" s="117"/>
      <c r="L1" s="87" t="s">
        <v>72</v>
      </c>
    </row>
    <row r="2" spans="1:13" ht="30" customHeight="1" x14ac:dyDescent="0.65">
      <c r="A2" s="52" t="s">
        <v>41</v>
      </c>
      <c r="B2" s="91"/>
      <c r="C2" s="91"/>
      <c r="D2" s="91"/>
      <c r="E2" s="91"/>
      <c r="F2" s="68" t="s">
        <v>49</v>
      </c>
      <c r="G2" s="92"/>
      <c r="H2" s="92"/>
      <c r="I2" s="92"/>
      <c r="J2" s="92"/>
      <c r="L2" s="87" t="s">
        <v>73</v>
      </c>
    </row>
    <row r="3" spans="1:13" ht="30" customHeight="1" x14ac:dyDescent="0.7">
      <c r="A3" s="52" t="s">
        <v>50</v>
      </c>
      <c r="C3" s="46" t="s">
        <v>72</v>
      </c>
      <c r="D3" s="53"/>
      <c r="E3" s="53"/>
      <c r="F3" s="53"/>
      <c r="G3" s="53"/>
      <c r="H3" s="53"/>
      <c r="I3" s="53"/>
      <c r="J3" s="53"/>
      <c r="L3" s="87" t="s">
        <v>74</v>
      </c>
    </row>
    <row r="4" spans="1:13" ht="30" customHeight="1" x14ac:dyDescent="0.65">
      <c r="A4" s="52" t="s">
        <v>58</v>
      </c>
      <c r="C4" s="93"/>
      <c r="D4" s="93"/>
      <c r="E4" s="93"/>
      <c r="F4" s="68" t="s">
        <v>49</v>
      </c>
      <c r="G4" s="94"/>
      <c r="H4" s="94"/>
      <c r="I4" s="94"/>
      <c r="J4" s="94"/>
      <c r="L4" s="87" t="s">
        <v>75</v>
      </c>
    </row>
    <row r="5" spans="1:13" ht="30" customHeight="1" x14ac:dyDescent="0.65">
      <c r="A5" s="18" t="s">
        <v>40</v>
      </c>
      <c r="L5" s="87" t="s">
        <v>76</v>
      </c>
    </row>
    <row r="6" spans="1:13" ht="30" customHeight="1" x14ac:dyDescent="0.65">
      <c r="A6" s="54" t="s">
        <v>17</v>
      </c>
      <c r="E6" s="42"/>
      <c r="G6" s="19"/>
      <c r="L6" s="87" t="s">
        <v>77</v>
      </c>
    </row>
    <row r="7" spans="1:13" ht="30" customHeight="1" x14ac:dyDescent="0.65">
      <c r="A7" s="56" t="s">
        <v>0</v>
      </c>
      <c r="B7" s="88" t="s">
        <v>1</v>
      </c>
      <c r="C7" s="89"/>
      <c r="D7" s="88" t="s">
        <v>42</v>
      </c>
      <c r="E7" s="89"/>
      <c r="F7" s="56" t="s">
        <v>9</v>
      </c>
      <c r="G7" s="88" t="s">
        <v>43</v>
      </c>
      <c r="H7" s="89"/>
      <c r="I7" s="56" t="s">
        <v>9</v>
      </c>
      <c r="L7" s="87" t="s">
        <v>78</v>
      </c>
    </row>
    <row r="8" spans="1:13" ht="30" customHeight="1" x14ac:dyDescent="0.2">
      <c r="A8" s="55">
        <v>1</v>
      </c>
      <c r="B8" s="95">
        <v>25</v>
      </c>
      <c r="C8" s="96"/>
      <c r="D8" s="97">
        <v>5</v>
      </c>
      <c r="E8" s="98"/>
      <c r="F8" s="58">
        <f>D8*B8/5</f>
        <v>25</v>
      </c>
      <c r="G8" s="99">
        <v>5</v>
      </c>
      <c r="H8" s="100"/>
      <c r="I8" s="58">
        <f>G8*B8/5</f>
        <v>25</v>
      </c>
    </row>
    <row r="9" spans="1:13" ht="30" customHeight="1" x14ac:dyDescent="0.2">
      <c r="A9" s="55">
        <v>2</v>
      </c>
      <c r="B9" s="95">
        <v>25</v>
      </c>
      <c r="C9" s="96"/>
      <c r="D9" s="99">
        <v>5</v>
      </c>
      <c r="E9" s="100"/>
      <c r="F9" s="58">
        <f>D9*B9/5</f>
        <v>25</v>
      </c>
      <c r="G9" s="99">
        <v>5</v>
      </c>
      <c r="H9" s="100"/>
      <c r="I9" s="58">
        <f>G9*B9/5</f>
        <v>25</v>
      </c>
    </row>
    <row r="10" spans="1:13" ht="30" customHeight="1" x14ac:dyDescent="0.7">
      <c r="A10" s="55">
        <v>3</v>
      </c>
      <c r="B10" s="95">
        <v>20</v>
      </c>
      <c r="C10" s="96"/>
      <c r="D10" s="99">
        <v>5</v>
      </c>
      <c r="E10" s="100"/>
      <c r="F10" s="58">
        <f>D10*B10/5</f>
        <v>20</v>
      </c>
      <c r="G10" s="99">
        <v>5</v>
      </c>
      <c r="H10" s="100"/>
      <c r="I10" s="58">
        <f>G10*B10/5</f>
        <v>20</v>
      </c>
      <c r="L10" s="31"/>
      <c r="M10" s="16" t="s">
        <v>62</v>
      </c>
    </row>
    <row r="11" spans="1:13" ht="30" customHeight="1" x14ac:dyDescent="0.75">
      <c r="A11" s="55" t="s">
        <v>5</v>
      </c>
      <c r="B11" s="102">
        <f>SUM(B8:B10)</f>
        <v>70</v>
      </c>
      <c r="C11" s="103"/>
      <c r="D11" s="104" t="s">
        <v>39</v>
      </c>
      <c r="E11" s="105"/>
      <c r="F11" s="58">
        <f>SUM(F8:F10)</f>
        <v>70</v>
      </c>
      <c r="G11" s="104" t="s">
        <v>39</v>
      </c>
      <c r="H11" s="105"/>
      <c r="I11" s="58">
        <f>SUM(I8:I10)</f>
        <v>70</v>
      </c>
      <c r="L11" s="1"/>
      <c r="M11" s="16" t="s">
        <v>63</v>
      </c>
    </row>
    <row r="12" spans="1:13" ht="9.9499999999999993" customHeight="1" x14ac:dyDescent="0.2"/>
    <row r="13" spans="1:13" ht="30" customHeight="1" x14ac:dyDescent="0.2">
      <c r="A13" s="54" t="s">
        <v>38</v>
      </c>
      <c r="L13" s="57"/>
      <c r="M13" s="52" t="s">
        <v>65</v>
      </c>
    </row>
    <row r="14" spans="1:13" ht="30" customHeight="1" x14ac:dyDescent="0.2">
      <c r="A14" s="106" t="s">
        <v>7</v>
      </c>
      <c r="B14" s="107"/>
      <c r="C14" s="110" t="s">
        <v>1</v>
      </c>
      <c r="D14" s="112" t="s">
        <v>11</v>
      </c>
      <c r="E14" s="88" t="s">
        <v>44</v>
      </c>
      <c r="F14" s="114"/>
      <c r="G14" s="89"/>
      <c r="H14" s="88" t="s">
        <v>43</v>
      </c>
      <c r="I14" s="114"/>
      <c r="J14" s="89"/>
      <c r="M14" s="52" t="s">
        <v>66</v>
      </c>
    </row>
    <row r="15" spans="1:13" ht="30" customHeight="1" x14ac:dyDescent="0.2">
      <c r="A15" s="108"/>
      <c r="B15" s="109"/>
      <c r="C15" s="111"/>
      <c r="D15" s="113"/>
      <c r="E15" s="56" t="s">
        <v>59</v>
      </c>
      <c r="F15" s="56" t="s">
        <v>57</v>
      </c>
      <c r="G15" s="56" t="s">
        <v>46</v>
      </c>
      <c r="H15" s="56" t="s">
        <v>59</v>
      </c>
      <c r="I15" s="56" t="s">
        <v>57</v>
      </c>
      <c r="J15" s="56" t="s">
        <v>46</v>
      </c>
      <c r="M15" s="52" t="s">
        <v>67</v>
      </c>
    </row>
    <row r="16" spans="1:13" ht="30" customHeight="1" x14ac:dyDescent="0.2">
      <c r="A16" s="101">
        <v>1</v>
      </c>
      <c r="B16" s="101"/>
      <c r="C16" s="57">
        <v>4</v>
      </c>
      <c r="D16" s="57">
        <v>3</v>
      </c>
      <c r="E16" s="60">
        <v>3</v>
      </c>
      <c r="F16" s="55">
        <f t="shared" ref="F16:F19" si="0">IF(E16=0,0,IF(E16&gt;D16,5,IF(E16=D16,4,IF(E16=D16-1,3,IF(E16=D16-2,2)))))</f>
        <v>4</v>
      </c>
      <c r="G16" s="59">
        <f>F16*C16/5</f>
        <v>3.2</v>
      </c>
      <c r="H16" s="60">
        <v>3</v>
      </c>
      <c r="I16" s="55">
        <f>IF(H16=0,0,IF(H16&gt;D16,5,IF(H16=D16,4,IF(H16=D16-1,3,IF(H16=D16-2,2)))))</f>
        <v>4</v>
      </c>
      <c r="J16" s="59">
        <f>I16*C16/5</f>
        <v>3.2</v>
      </c>
    </row>
    <row r="17" spans="1:10" ht="30" customHeight="1" x14ac:dyDescent="0.2">
      <c r="A17" s="101">
        <v>2</v>
      </c>
      <c r="B17" s="101"/>
      <c r="C17" s="57">
        <v>4</v>
      </c>
      <c r="D17" s="57">
        <v>2</v>
      </c>
      <c r="E17" s="60">
        <v>3</v>
      </c>
      <c r="F17" s="55">
        <f t="shared" si="0"/>
        <v>5</v>
      </c>
      <c r="G17" s="59">
        <f t="shared" ref="G17:G24" si="1">F17*C17/5</f>
        <v>4</v>
      </c>
      <c r="H17" s="60">
        <v>3</v>
      </c>
      <c r="I17" s="55">
        <f t="shared" ref="I17:I24" si="2">IF(H17=0,0,IF(H17&gt;D17,5,IF(H17=D17,4,IF(H17=D17-1,3,IF(H17=D17-2,2)))))</f>
        <v>5</v>
      </c>
      <c r="J17" s="59">
        <f t="shared" ref="J17:J24" si="3">I17*C17/5</f>
        <v>4</v>
      </c>
    </row>
    <row r="18" spans="1:10" ht="30" customHeight="1" x14ac:dyDescent="0.2">
      <c r="A18" s="101">
        <v>3</v>
      </c>
      <c r="B18" s="101"/>
      <c r="C18" s="57">
        <v>4</v>
      </c>
      <c r="D18" s="57">
        <v>2</v>
      </c>
      <c r="E18" s="60">
        <v>3</v>
      </c>
      <c r="F18" s="55">
        <f t="shared" si="0"/>
        <v>5</v>
      </c>
      <c r="G18" s="59">
        <f t="shared" si="1"/>
        <v>4</v>
      </c>
      <c r="H18" s="60">
        <v>3</v>
      </c>
      <c r="I18" s="55">
        <f t="shared" si="2"/>
        <v>5</v>
      </c>
      <c r="J18" s="59">
        <f t="shared" si="3"/>
        <v>4</v>
      </c>
    </row>
    <row r="19" spans="1:10" ht="30" customHeight="1" x14ac:dyDescent="0.2">
      <c r="A19" s="101">
        <v>4</v>
      </c>
      <c r="B19" s="101"/>
      <c r="C19" s="57">
        <v>4</v>
      </c>
      <c r="D19" s="57">
        <v>2</v>
      </c>
      <c r="E19" s="60">
        <v>2</v>
      </c>
      <c r="F19" s="55">
        <f t="shared" si="0"/>
        <v>4</v>
      </c>
      <c r="G19" s="59">
        <f t="shared" si="1"/>
        <v>3.2</v>
      </c>
      <c r="H19" s="60">
        <v>3</v>
      </c>
      <c r="I19" s="55">
        <f t="shared" si="2"/>
        <v>5</v>
      </c>
      <c r="J19" s="59">
        <f t="shared" si="3"/>
        <v>4</v>
      </c>
    </row>
    <row r="20" spans="1:10" ht="30" customHeight="1" x14ac:dyDescent="0.2">
      <c r="A20" s="101">
        <v>5</v>
      </c>
      <c r="B20" s="101"/>
      <c r="C20" s="57">
        <v>4</v>
      </c>
      <c r="D20" s="57">
        <v>2</v>
      </c>
      <c r="E20" s="60">
        <v>2</v>
      </c>
      <c r="F20" s="55">
        <f>IF(E20=0,0,IF(E20&gt;D20,5,IF(E20=D20,4,IF(E20=D20-1,3,IF(E20=D20-2,2)))))</f>
        <v>4</v>
      </c>
      <c r="G20" s="59">
        <f t="shared" si="1"/>
        <v>3.2</v>
      </c>
      <c r="H20" s="60">
        <v>3</v>
      </c>
      <c r="I20" s="55">
        <f t="shared" si="2"/>
        <v>5</v>
      </c>
      <c r="J20" s="59">
        <f t="shared" si="3"/>
        <v>4</v>
      </c>
    </row>
    <row r="21" spans="1:10" ht="30" customHeight="1" x14ac:dyDescent="0.2">
      <c r="A21" s="116" t="s">
        <v>12</v>
      </c>
      <c r="B21" s="116"/>
      <c r="C21" s="55" t="s">
        <v>1</v>
      </c>
      <c r="D21" s="56" t="s">
        <v>11</v>
      </c>
      <c r="E21" s="56" t="s">
        <v>44</v>
      </c>
      <c r="F21" s="56" t="s">
        <v>47</v>
      </c>
      <c r="G21" s="56" t="s">
        <v>46</v>
      </c>
      <c r="H21" s="56" t="s">
        <v>45</v>
      </c>
      <c r="I21" s="56" t="s">
        <v>47</v>
      </c>
      <c r="J21" s="56" t="s">
        <v>46</v>
      </c>
    </row>
    <row r="22" spans="1:10" ht="30" customHeight="1" x14ac:dyDescent="0.2">
      <c r="A22" s="101">
        <v>1</v>
      </c>
      <c r="B22" s="101"/>
      <c r="C22" s="57">
        <v>3</v>
      </c>
      <c r="D22" s="57">
        <v>2</v>
      </c>
      <c r="E22" s="60">
        <v>2</v>
      </c>
      <c r="F22" s="55">
        <f t="shared" ref="F22:F24" si="4">IF(E22=0,0,IF(E22&gt;D22,5,IF(E22=D22,4,IF(E22=D22-1,3,IF(E22=D22-2,2)))))</f>
        <v>4</v>
      </c>
      <c r="G22" s="59">
        <f t="shared" si="1"/>
        <v>2.4</v>
      </c>
      <c r="H22" s="60">
        <v>3</v>
      </c>
      <c r="I22" s="55">
        <f t="shared" si="2"/>
        <v>5</v>
      </c>
      <c r="J22" s="59">
        <f t="shared" si="3"/>
        <v>3</v>
      </c>
    </row>
    <row r="23" spans="1:10" ht="30" customHeight="1" x14ac:dyDescent="0.2">
      <c r="A23" s="101">
        <v>2</v>
      </c>
      <c r="B23" s="101"/>
      <c r="C23" s="57">
        <v>4</v>
      </c>
      <c r="D23" s="57">
        <v>2</v>
      </c>
      <c r="E23" s="60">
        <v>2</v>
      </c>
      <c r="F23" s="55">
        <f t="shared" si="4"/>
        <v>4</v>
      </c>
      <c r="G23" s="59">
        <f t="shared" si="1"/>
        <v>3.2</v>
      </c>
      <c r="H23" s="60">
        <v>3</v>
      </c>
      <c r="I23" s="55">
        <f t="shared" si="2"/>
        <v>5</v>
      </c>
      <c r="J23" s="59">
        <f t="shared" si="3"/>
        <v>4</v>
      </c>
    </row>
    <row r="24" spans="1:10" ht="30" customHeight="1" x14ac:dyDescent="0.2">
      <c r="A24" s="101">
        <v>3</v>
      </c>
      <c r="B24" s="101"/>
      <c r="C24" s="57">
        <v>3</v>
      </c>
      <c r="D24" s="57">
        <v>2</v>
      </c>
      <c r="E24" s="60">
        <v>2</v>
      </c>
      <c r="F24" s="55">
        <f t="shared" si="4"/>
        <v>4</v>
      </c>
      <c r="G24" s="59">
        <f t="shared" si="1"/>
        <v>2.4</v>
      </c>
      <c r="H24" s="60">
        <v>3</v>
      </c>
      <c r="I24" s="55">
        <f t="shared" si="2"/>
        <v>5</v>
      </c>
      <c r="J24" s="59">
        <f t="shared" si="3"/>
        <v>3</v>
      </c>
    </row>
    <row r="25" spans="1:10" ht="30" customHeight="1" x14ac:dyDescent="0.2">
      <c r="A25" s="101" t="s">
        <v>5</v>
      </c>
      <c r="B25" s="101"/>
      <c r="C25" s="55">
        <f>SUM(C16:C20)+SUM(C22:C24)</f>
        <v>30</v>
      </c>
      <c r="D25" s="55" t="s">
        <v>39</v>
      </c>
      <c r="E25" s="55" t="s">
        <v>39</v>
      </c>
      <c r="F25" s="55" t="s">
        <v>39</v>
      </c>
      <c r="G25" s="61">
        <f>SUM(G16:G20,G22:G24)</f>
        <v>25.599999999999994</v>
      </c>
      <c r="H25" s="55" t="s">
        <v>39</v>
      </c>
      <c r="I25" s="55" t="s">
        <v>39</v>
      </c>
      <c r="J25" s="61">
        <f>SUM(J16:J20,J22:J24)</f>
        <v>29.2</v>
      </c>
    </row>
    <row r="26" spans="1:10" ht="30" customHeight="1" x14ac:dyDescent="0.2">
      <c r="A26" s="52" t="s">
        <v>13</v>
      </c>
      <c r="D26" s="52" t="s">
        <v>14</v>
      </c>
      <c r="F26" s="62"/>
      <c r="G26" s="63">
        <f>F11</f>
        <v>70</v>
      </c>
      <c r="I26" s="62"/>
      <c r="J26" s="63">
        <f>I11</f>
        <v>70</v>
      </c>
    </row>
    <row r="27" spans="1:10" ht="30" customHeight="1" x14ac:dyDescent="0.2">
      <c r="D27" s="52" t="s">
        <v>15</v>
      </c>
      <c r="F27" s="62"/>
      <c r="G27" s="64">
        <f>G25</f>
        <v>25.599999999999994</v>
      </c>
      <c r="I27" s="62"/>
      <c r="J27" s="64">
        <f>J25</f>
        <v>29.2</v>
      </c>
    </row>
    <row r="28" spans="1:10" ht="30" customHeight="1" thickBot="1" x14ac:dyDescent="0.25">
      <c r="F28" s="62"/>
      <c r="G28" s="65">
        <f>SUM(G26:G27)</f>
        <v>95.6</v>
      </c>
      <c r="I28" s="62"/>
      <c r="J28" s="65">
        <f>SUM(J26:J27)</f>
        <v>99.2</v>
      </c>
    </row>
    <row r="29" spans="1:10" ht="30" customHeight="1" thickTop="1" x14ac:dyDescent="0.2">
      <c r="F29" s="66" t="s">
        <v>48</v>
      </c>
      <c r="G29" s="67" t="str">
        <f>IF(G28&lt;60,"ปรับปรุง",IF(G28&lt;70,"พอใช้",IF(G28&lt;80,"ดี",IF(G28&lt;90,"ดีมาก",IF(G28&gt;=90,"ดีเด่น")))))</f>
        <v>ดีเด่น</v>
      </c>
      <c r="I29" s="66" t="s">
        <v>48</v>
      </c>
      <c r="J29" s="67" t="str">
        <f>IF(J28&lt;60,"ปรับปรุง",IF(J28&lt;70,"พอใช้",IF(J28&lt;80,"ดี",IF(J28&lt;90,"ดีมาก",IF(J28&gt;=90,"ดีเด่น")))))</f>
        <v>ดีเด่น</v>
      </c>
    </row>
  </sheetData>
  <mergeCells count="35">
    <mergeCell ref="E14:G14"/>
    <mergeCell ref="H14:J14"/>
    <mergeCell ref="D14:D15"/>
    <mergeCell ref="C14:C15"/>
    <mergeCell ref="A14:B15"/>
    <mergeCell ref="D9:E9"/>
    <mergeCell ref="D10:E10"/>
    <mergeCell ref="D11:E11"/>
    <mergeCell ref="G11:H11"/>
    <mergeCell ref="G10:H10"/>
    <mergeCell ref="G9:H9"/>
    <mergeCell ref="G8:H8"/>
    <mergeCell ref="D7:E7"/>
    <mergeCell ref="D8:E8"/>
    <mergeCell ref="A1:J1"/>
    <mergeCell ref="B8:C8"/>
    <mergeCell ref="G2:J2"/>
    <mergeCell ref="G4:J4"/>
    <mergeCell ref="B2:E2"/>
    <mergeCell ref="C4:E4"/>
    <mergeCell ref="B7:C7"/>
    <mergeCell ref="G7:H7"/>
    <mergeCell ref="B9:C9"/>
    <mergeCell ref="B10:C10"/>
    <mergeCell ref="B11:C11"/>
    <mergeCell ref="A21:B21"/>
    <mergeCell ref="A22:B22"/>
    <mergeCell ref="A23:B23"/>
    <mergeCell ref="A24:B24"/>
    <mergeCell ref="A25:B25"/>
    <mergeCell ref="A20:B20"/>
    <mergeCell ref="A16:B16"/>
    <mergeCell ref="A17:B17"/>
    <mergeCell ref="A18:B18"/>
    <mergeCell ref="A19:B19"/>
  </mergeCells>
  <dataValidations count="1">
    <dataValidation type="list" allowBlank="1" showErrorMessage="1" prompt="_x000a_เทศบาลตำบลหนองหัวแรต" sqref="C3" xr:uid="{4C995D9B-BE2E-4121-958D-55FAFD3B86B4}">
      <formula1>$L$1:$L$7</formula1>
    </dataValidation>
  </dataValidations>
  <printOptions horizontalCentered="1"/>
  <pageMargins left="0.70866141732283472" right="0.70866141732283472" top="0.74803149606299213" bottom="0.3937007874015748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24CF-B1DE-4BA0-9B3B-853BB5D059D2}">
  <sheetPr>
    <tabColor rgb="FF7030A0"/>
  </sheetPr>
  <dimension ref="A1:M29"/>
  <sheetViews>
    <sheetView topLeftCell="A13" workbookViewId="0">
      <selection activeCell="L15" sqref="L15"/>
    </sheetView>
  </sheetViews>
  <sheetFormatPr defaultRowHeight="30" customHeight="1" x14ac:dyDescent="0.2"/>
  <cols>
    <col min="1" max="2" width="6.625" style="52" customWidth="1"/>
    <col min="3" max="3" width="10.625" style="52" customWidth="1"/>
    <col min="4" max="4" width="12.625" style="52" customWidth="1"/>
    <col min="5" max="5" width="10.625" style="52" customWidth="1"/>
    <col min="6" max="7" width="9.625" style="52" customWidth="1"/>
    <col min="8" max="8" width="10.625" style="52" customWidth="1"/>
    <col min="9" max="10" width="9.625" style="52" customWidth="1"/>
    <col min="11" max="16384" width="9" style="52"/>
  </cols>
  <sheetData>
    <row r="1" spans="1:13" ht="30" customHeight="1" x14ac:dyDescent="0.65">
      <c r="A1" s="90" t="s">
        <v>64</v>
      </c>
      <c r="B1" s="90"/>
      <c r="C1" s="90"/>
      <c r="D1" s="90"/>
      <c r="E1" s="90"/>
      <c r="F1" s="90"/>
      <c r="G1" s="90"/>
      <c r="H1" s="90"/>
      <c r="I1" s="90"/>
      <c r="J1" s="90"/>
      <c r="L1" s="87" t="s">
        <v>72</v>
      </c>
    </row>
    <row r="2" spans="1:13" ht="30" customHeight="1" x14ac:dyDescent="0.65">
      <c r="A2" s="52" t="s">
        <v>41</v>
      </c>
      <c r="B2" s="91"/>
      <c r="C2" s="91"/>
      <c r="D2" s="91"/>
      <c r="E2" s="91"/>
      <c r="F2" s="68" t="s">
        <v>49</v>
      </c>
      <c r="G2" s="92"/>
      <c r="H2" s="92"/>
      <c r="I2" s="92"/>
      <c r="J2" s="92"/>
      <c r="L2" s="87" t="s">
        <v>73</v>
      </c>
    </row>
    <row r="3" spans="1:13" ht="30" customHeight="1" x14ac:dyDescent="0.7">
      <c r="A3" s="52" t="s">
        <v>50</v>
      </c>
      <c r="C3" s="46" t="s">
        <v>72</v>
      </c>
      <c r="D3" s="53"/>
      <c r="E3" s="53"/>
      <c r="F3" s="53"/>
      <c r="G3" s="53"/>
      <c r="H3" s="53"/>
      <c r="I3" s="53"/>
      <c r="J3" s="53"/>
      <c r="L3" s="87" t="s">
        <v>74</v>
      </c>
    </row>
    <row r="4" spans="1:13" ht="30" customHeight="1" x14ac:dyDescent="0.65">
      <c r="A4" s="52" t="s">
        <v>58</v>
      </c>
      <c r="C4" s="93"/>
      <c r="D4" s="93"/>
      <c r="E4" s="93"/>
      <c r="F4" s="68" t="s">
        <v>49</v>
      </c>
      <c r="G4" s="94"/>
      <c r="H4" s="94"/>
      <c r="I4" s="94"/>
      <c r="J4" s="94"/>
      <c r="L4" s="87" t="s">
        <v>75</v>
      </c>
    </row>
    <row r="5" spans="1:13" ht="30" customHeight="1" x14ac:dyDescent="0.65">
      <c r="A5" s="18" t="s">
        <v>40</v>
      </c>
      <c r="L5" s="87" t="s">
        <v>76</v>
      </c>
    </row>
    <row r="6" spans="1:13" ht="30" customHeight="1" x14ac:dyDescent="0.65">
      <c r="A6" s="54" t="s">
        <v>17</v>
      </c>
      <c r="E6" s="42"/>
      <c r="G6" s="19"/>
      <c r="L6" s="87" t="s">
        <v>77</v>
      </c>
    </row>
    <row r="7" spans="1:13" ht="30" customHeight="1" x14ac:dyDescent="0.65">
      <c r="A7" s="56" t="s">
        <v>0</v>
      </c>
      <c r="B7" s="88" t="s">
        <v>1</v>
      </c>
      <c r="C7" s="89"/>
      <c r="D7" s="88" t="s">
        <v>42</v>
      </c>
      <c r="E7" s="89"/>
      <c r="F7" s="56" t="s">
        <v>9</v>
      </c>
      <c r="G7" s="88" t="s">
        <v>43</v>
      </c>
      <c r="H7" s="89"/>
      <c r="I7" s="56" t="s">
        <v>9</v>
      </c>
      <c r="L7" s="87" t="s">
        <v>78</v>
      </c>
    </row>
    <row r="8" spans="1:13" ht="30" customHeight="1" x14ac:dyDescent="0.2">
      <c r="A8" s="55">
        <v>1</v>
      </c>
      <c r="B8" s="95">
        <v>20</v>
      </c>
      <c r="C8" s="96"/>
      <c r="D8" s="97">
        <v>5</v>
      </c>
      <c r="E8" s="98"/>
      <c r="F8" s="58">
        <f>D8*B8/5</f>
        <v>20</v>
      </c>
      <c r="G8" s="99">
        <v>5</v>
      </c>
      <c r="H8" s="100"/>
      <c r="I8" s="58">
        <f>G8*B8/5</f>
        <v>20</v>
      </c>
    </row>
    <row r="9" spans="1:13" ht="30" customHeight="1" x14ac:dyDescent="0.2">
      <c r="A9" s="55">
        <v>2</v>
      </c>
      <c r="B9" s="95">
        <v>15</v>
      </c>
      <c r="C9" s="96"/>
      <c r="D9" s="99">
        <v>5</v>
      </c>
      <c r="E9" s="100"/>
      <c r="F9" s="58">
        <f>D9*B9/5</f>
        <v>15</v>
      </c>
      <c r="G9" s="99">
        <v>5</v>
      </c>
      <c r="H9" s="100"/>
      <c r="I9" s="58">
        <f>G9*B9/5</f>
        <v>15</v>
      </c>
    </row>
    <row r="10" spans="1:13" ht="30" customHeight="1" x14ac:dyDescent="0.2">
      <c r="A10" s="55">
        <v>3</v>
      </c>
      <c r="B10" s="95">
        <v>15</v>
      </c>
      <c r="C10" s="96"/>
      <c r="D10" s="99">
        <v>5</v>
      </c>
      <c r="E10" s="100"/>
      <c r="F10" s="58">
        <f>D10*B10/5</f>
        <v>15</v>
      </c>
      <c r="G10" s="99">
        <v>5</v>
      </c>
      <c r="H10" s="100"/>
      <c r="I10" s="58">
        <f>G10*B10/5</f>
        <v>15</v>
      </c>
    </row>
    <row r="11" spans="1:13" ht="30" customHeight="1" x14ac:dyDescent="0.2">
      <c r="A11" s="55" t="s">
        <v>5</v>
      </c>
      <c r="B11" s="102">
        <f>SUM(B8:B10)</f>
        <v>50</v>
      </c>
      <c r="C11" s="103"/>
      <c r="D11" s="104" t="s">
        <v>39</v>
      </c>
      <c r="E11" s="105"/>
      <c r="F11" s="58">
        <f>SUM(F8:F10)</f>
        <v>50</v>
      </c>
      <c r="G11" s="104" t="s">
        <v>39</v>
      </c>
      <c r="H11" s="105"/>
      <c r="I11" s="58">
        <f>SUM(I8:I10)</f>
        <v>50</v>
      </c>
    </row>
    <row r="12" spans="1:13" ht="9.9499999999999993" customHeight="1" x14ac:dyDescent="0.2"/>
    <row r="13" spans="1:13" ht="30" customHeight="1" x14ac:dyDescent="0.7">
      <c r="A13" s="54" t="s">
        <v>38</v>
      </c>
      <c r="L13" s="31"/>
      <c r="M13" s="16" t="s">
        <v>62</v>
      </c>
    </row>
    <row r="14" spans="1:13" ht="30" customHeight="1" x14ac:dyDescent="0.75">
      <c r="A14" s="118" t="s">
        <v>7</v>
      </c>
      <c r="B14" s="119"/>
      <c r="C14" s="110" t="s">
        <v>1</v>
      </c>
      <c r="D14" s="112" t="s">
        <v>11</v>
      </c>
      <c r="E14" s="88" t="s">
        <v>44</v>
      </c>
      <c r="F14" s="114"/>
      <c r="G14" s="89"/>
      <c r="H14" s="88" t="s">
        <v>43</v>
      </c>
      <c r="I14" s="114"/>
      <c r="J14" s="89"/>
      <c r="L14" s="1"/>
      <c r="M14" s="16" t="s">
        <v>63</v>
      </c>
    </row>
    <row r="15" spans="1:13" ht="30" customHeight="1" x14ac:dyDescent="0.2">
      <c r="A15" s="120"/>
      <c r="B15" s="121"/>
      <c r="C15" s="111"/>
      <c r="D15" s="113"/>
      <c r="E15" s="56" t="s">
        <v>59</v>
      </c>
      <c r="F15" s="56" t="s">
        <v>57</v>
      </c>
      <c r="G15" s="56" t="s">
        <v>46</v>
      </c>
      <c r="H15" s="56" t="s">
        <v>59</v>
      </c>
      <c r="I15" s="56" t="s">
        <v>57</v>
      </c>
      <c r="J15" s="56" t="s">
        <v>46</v>
      </c>
      <c r="L15" s="57"/>
      <c r="M15" s="52" t="s">
        <v>65</v>
      </c>
    </row>
    <row r="16" spans="1:13" ht="30" customHeight="1" x14ac:dyDescent="0.2">
      <c r="A16" s="101">
        <v>1</v>
      </c>
      <c r="B16" s="101"/>
      <c r="C16" s="57">
        <v>7</v>
      </c>
      <c r="D16" s="57">
        <v>1</v>
      </c>
      <c r="E16" s="60">
        <v>1</v>
      </c>
      <c r="F16" s="55">
        <f t="shared" ref="F16:F19" si="0">IF(E16=0,0,IF(E16&gt;D16,5,IF(E16=D16,4,IF(E16=D16-1,3,IF(E16=D16-2,2)))))</f>
        <v>4</v>
      </c>
      <c r="G16" s="59">
        <f>F16*C16/5</f>
        <v>5.6</v>
      </c>
      <c r="H16" s="60">
        <v>1</v>
      </c>
      <c r="I16" s="55">
        <f>IF(H16=0,0,IF(H16&gt;D16,5,IF(H16=D16,4,IF(H16=D16-1,3,IF(H16=D16-2,2)))))</f>
        <v>4</v>
      </c>
      <c r="J16" s="59">
        <f>I16*C16/5</f>
        <v>5.6</v>
      </c>
      <c r="M16" s="52" t="s">
        <v>66</v>
      </c>
    </row>
    <row r="17" spans="1:13" ht="30" customHeight="1" x14ac:dyDescent="0.2">
      <c r="A17" s="101">
        <v>2</v>
      </c>
      <c r="B17" s="101"/>
      <c r="C17" s="57">
        <v>7</v>
      </c>
      <c r="D17" s="57">
        <v>1</v>
      </c>
      <c r="E17" s="60">
        <v>1</v>
      </c>
      <c r="F17" s="55">
        <f t="shared" si="0"/>
        <v>4</v>
      </c>
      <c r="G17" s="59">
        <f t="shared" ref="G17:G24" si="1">F17*C17/5</f>
        <v>5.6</v>
      </c>
      <c r="H17" s="60">
        <v>1</v>
      </c>
      <c r="I17" s="55">
        <f t="shared" ref="I17:I24" si="2">IF(H17=0,0,IF(H17&gt;D17,5,IF(H17=D17,4,IF(H17=D17-1,3,IF(H17=D17-2,2)))))</f>
        <v>4</v>
      </c>
      <c r="J17" s="59">
        <f t="shared" ref="J17:J24" si="3">I17*C17/5</f>
        <v>5.6</v>
      </c>
      <c r="M17" s="52" t="s">
        <v>67</v>
      </c>
    </row>
    <row r="18" spans="1:13" ht="30" customHeight="1" x14ac:dyDescent="0.2">
      <c r="A18" s="101">
        <v>3</v>
      </c>
      <c r="B18" s="101"/>
      <c r="C18" s="57">
        <v>6</v>
      </c>
      <c r="D18" s="57">
        <v>1</v>
      </c>
      <c r="E18" s="60">
        <v>1</v>
      </c>
      <c r="F18" s="55">
        <f t="shared" si="0"/>
        <v>4</v>
      </c>
      <c r="G18" s="59">
        <f t="shared" si="1"/>
        <v>4.8</v>
      </c>
      <c r="H18" s="60">
        <v>1</v>
      </c>
      <c r="I18" s="55">
        <f t="shared" si="2"/>
        <v>4</v>
      </c>
      <c r="J18" s="59">
        <f t="shared" si="3"/>
        <v>4.8</v>
      </c>
    </row>
    <row r="19" spans="1:13" ht="30" customHeight="1" x14ac:dyDescent="0.2">
      <c r="A19" s="101">
        <v>4</v>
      </c>
      <c r="B19" s="101"/>
      <c r="C19" s="57">
        <v>6</v>
      </c>
      <c r="D19" s="57">
        <v>1</v>
      </c>
      <c r="E19" s="60">
        <v>1</v>
      </c>
      <c r="F19" s="55">
        <f t="shared" si="0"/>
        <v>4</v>
      </c>
      <c r="G19" s="59">
        <f t="shared" si="1"/>
        <v>4.8</v>
      </c>
      <c r="H19" s="60">
        <v>1</v>
      </c>
      <c r="I19" s="55">
        <f t="shared" si="2"/>
        <v>4</v>
      </c>
      <c r="J19" s="59">
        <f t="shared" si="3"/>
        <v>4.8</v>
      </c>
    </row>
    <row r="20" spans="1:13" ht="30" customHeight="1" x14ac:dyDescent="0.2">
      <c r="A20" s="101">
        <v>5</v>
      </c>
      <c r="B20" s="101"/>
      <c r="C20" s="57">
        <v>6</v>
      </c>
      <c r="D20" s="57">
        <v>1</v>
      </c>
      <c r="E20" s="60">
        <v>1</v>
      </c>
      <c r="F20" s="55">
        <f>IF(E20=0,0,IF(E20&gt;D20,5,IF(E20=D20,4,IF(E20=D20-1,3,IF(E20=D20-2,2)))))</f>
        <v>4</v>
      </c>
      <c r="G20" s="59">
        <f t="shared" si="1"/>
        <v>4.8</v>
      </c>
      <c r="H20" s="60">
        <v>1</v>
      </c>
      <c r="I20" s="55">
        <f t="shared" si="2"/>
        <v>4</v>
      </c>
      <c r="J20" s="59">
        <f t="shared" si="3"/>
        <v>4.8</v>
      </c>
    </row>
    <row r="21" spans="1:13" ht="30" customHeight="1" x14ac:dyDescent="0.75">
      <c r="A21" s="115" t="s">
        <v>12</v>
      </c>
      <c r="B21" s="115"/>
      <c r="C21" s="55" t="s">
        <v>1</v>
      </c>
      <c r="D21" s="56" t="s">
        <v>11</v>
      </c>
      <c r="E21" s="56" t="s">
        <v>44</v>
      </c>
      <c r="F21" s="56" t="s">
        <v>47</v>
      </c>
      <c r="G21" s="56" t="s">
        <v>46</v>
      </c>
      <c r="H21" s="56" t="s">
        <v>45</v>
      </c>
      <c r="I21" s="56" t="s">
        <v>47</v>
      </c>
      <c r="J21" s="56" t="s">
        <v>46</v>
      </c>
    </row>
    <row r="22" spans="1:13" ht="30" customHeight="1" x14ac:dyDescent="0.2">
      <c r="A22" s="101">
        <v>1</v>
      </c>
      <c r="B22" s="101"/>
      <c r="C22" s="57">
        <v>6</v>
      </c>
      <c r="D22" s="57">
        <v>1</v>
      </c>
      <c r="E22" s="60">
        <v>1</v>
      </c>
      <c r="F22" s="55">
        <f t="shared" ref="F22:F24" si="4">IF(E22=0,0,IF(E22&gt;D22,5,IF(E22=D22,4,IF(E22=D22-1,3,IF(E22=D22-2,2)))))</f>
        <v>4</v>
      </c>
      <c r="G22" s="59">
        <f t="shared" si="1"/>
        <v>4.8</v>
      </c>
      <c r="H22" s="60">
        <v>1</v>
      </c>
      <c r="I22" s="55">
        <f t="shared" si="2"/>
        <v>4</v>
      </c>
      <c r="J22" s="59">
        <f t="shared" si="3"/>
        <v>4.8</v>
      </c>
    </row>
    <row r="23" spans="1:13" ht="30" customHeight="1" x14ac:dyDescent="0.2">
      <c r="A23" s="101">
        <v>2</v>
      </c>
      <c r="B23" s="101"/>
      <c r="C23" s="57">
        <v>6</v>
      </c>
      <c r="D23" s="57">
        <v>1</v>
      </c>
      <c r="E23" s="60">
        <v>1</v>
      </c>
      <c r="F23" s="55">
        <f t="shared" si="4"/>
        <v>4</v>
      </c>
      <c r="G23" s="59">
        <f t="shared" si="1"/>
        <v>4.8</v>
      </c>
      <c r="H23" s="60">
        <v>1</v>
      </c>
      <c r="I23" s="55">
        <f t="shared" si="2"/>
        <v>4</v>
      </c>
      <c r="J23" s="59">
        <f t="shared" si="3"/>
        <v>4.8</v>
      </c>
    </row>
    <row r="24" spans="1:13" ht="30" customHeight="1" x14ac:dyDescent="0.2">
      <c r="A24" s="104">
        <v>3</v>
      </c>
      <c r="B24" s="105"/>
      <c r="C24" s="57">
        <v>6</v>
      </c>
      <c r="D24" s="57">
        <v>1</v>
      </c>
      <c r="E24" s="60">
        <v>1</v>
      </c>
      <c r="F24" s="55">
        <f t="shared" si="4"/>
        <v>4</v>
      </c>
      <c r="G24" s="59">
        <f t="shared" si="1"/>
        <v>4.8</v>
      </c>
      <c r="H24" s="60">
        <v>1</v>
      </c>
      <c r="I24" s="55">
        <f t="shared" si="2"/>
        <v>4</v>
      </c>
      <c r="J24" s="59">
        <f t="shared" si="3"/>
        <v>4.8</v>
      </c>
    </row>
    <row r="25" spans="1:13" ht="30" customHeight="1" x14ac:dyDescent="0.2">
      <c r="A25" s="101" t="s">
        <v>5</v>
      </c>
      <c r="B25" s="101"/>
      <c r="C25" s="55">
        <f>SUM(C16:C20)+SUM(C22:C24)</f>
        <v>50</v>
      </c>
      <c r="D25" s="55" t="s">
        <v>39</v>
      </c>
      <c r="E25" s="55" t="s">
        <v>39</v>
      </c>
      <c r="F25" s="55" t="s">
        <v>39</v>
      </c>
      <c r="G25" s="61">
        <f>SUM(G16:G20,G22:G24)</f>
        <v>40</v>
      </c>
      <c r="H25" s="55" t="s">
        <v>39</v>
      </c>
      <c r="I25" s="55" t="s">
        <v>39</v>
      </c>
      <c r="J25" s="61">
        <f>SUM(J16:J20,J22:J24)</f>
        <v>40</v>
      </c>
    </row>
    <row r="26" spans="1:13" ht="30" customHeight="1" x14ac:dyDescent="0.2">
      <c r="A26" s="52" t="s">
        <v>13</v>
      </c>
      <c r="D26" s="52" t="s">
        <v>14</v>
      </c>
      <c r="F26" s="62"/>
      <c r="G26" s="63">
        <f>F11</f>
        <v>50</v>
      </c>
      <c r="I26" s="62"/>
      <c r="J26" s="63">
        <f>I11</f>
        <v>50</v>
      </c>
    </row>
    <row r="27" spans="1:13" ht="30" customHeight="1" x14ac:dyDescent="0.2">
      <c r="D27" s="52" t="s">
        <v>15</v>
      </c>
      <c r="F27" s="62"/>
      <c r="G27" s="64">
        <f>G25</f>
        <v>40</v>
      </c>
      <c r="I27" s="62"/>
      <c r="J27" s="64">
        <f>J25</f>
        <v>40</v>
      </c>
    </row>
    <row r="28" spans="1:13" ht="30" customHeight="1" thickBot="1" x14ac:dyDescent="0.25">
      <c r="F28" s="62"/>
      <c r="G28" s="65">
        <f>SUM(G26:G27)</f>
        <v>90</v>
      </c>
      <c r="I28" s="62"/>
      <c r="J28" s="65">
        <f>SUM(J26:J27)</f>
        <v>90</v>
      </c>
    </row>
    <row r="29" spans="1:13" ht="30" customHeight="1" thickTop="1" x14ac:dyDescent="0.2">
      <c r="F29" s="66" t="s">
        <v>48</v>
      </c>
      <c r="G29" s="67" t="str">
        <f>IF(G28&lt;60,"ปรับปรุง",IF(G28&lt;70,"พอใช้",IF(G28&lt;80,"ดี",IF(G28&lt;90,"ดีมาก",IF(G28&gt;=90,"ดีเด่น")))))</f>
        <v>ดีเด่น</v>
      </c>
      <c r="I29" s="66" t="s">
        <v>48</v>
      </c>
      <c r="J29" s="67" t="str">
        <f>IF(J28&lt;60,"ปรับปรุง",IF(J28&lt;70,"พอใช้",IF(J28&lt;80,"ดี",IF(J28&lt;90,"ดีมาก",IF(J28&gt;=90,"ดีเด่น")))))</f>
        <v>ดีเด่น</v>
      </c>
    </row>
  </sheetData>
  <mergeCells count="35">
    <mergeCell ref="A23:B23"/>
    <mergeCell ref="A24:B24"/>
    <mergeCell ref="A25:B25"/>
    <mergeCell ref="A17:B17"/>
    <mergeCell ref="A18:B18"/>
    <mergeCell ref="A19:B19"/>
    <mergeCell ref="A20:B20"/>
    <mergeCell ref="A21:B21"/>
    <mergeCell ref="A22:B22"/>
    <mergeCell ref="A16:B16"/>
    <mergeCell ref="B10:C10"/>
    <mergeCell ref="D10:E10"/>
    <mergeCell ref="G10:H10"/>
    <mergeCell ref="B11:C11"/>
    <mergeCell ref="D11:E11"/>
    <mergeCell ref="G11:H11"/>
    <mergeCell ref="A14:B15"/>
    <mergeCell ref="C14:C15"/>
    <mergeCell ref="D14:D15"/>
    <mergeCell ref="E14:G14"/>
    <mergeCell ref="H14:J14"/>
    <mergeCell ref="B8:C8"/>
    <mergeCell ref="D8:E8"/>
    <mergeCell ref="G8:H8"/>
    <mergeCell ref="B9:C9"/>
    <mergeCell ref="D9:E9"/>
    <mergeCell ref="G9:H9"/>
    <mergeCell ref="B7:C7"/>
    <mergeCell ref="D7:E7"/>
    <mergeCell ref="G7:H7"/>
    <mergeCell ref="A1:J1"/>
    <mergeCell ref="B2:E2"/>
    <mergeCell ref="G2:J2"/>
    <mergeCell ref="C4:E4"/>
    <mergeCell ref="G4:J4"/>
  </mergeCells>
  <dataValidations count="1">
    <dataValidation type="list" allowBlank="1" showErrorMessage="1" prompt="_x000a_เทศบาลตำบลหนองหัวแรต" sqref="C3" xr:uid="{14B68E6D-34F7-41BA-B46B-017F4A81916D}">
      <formula1>$L$1:$L$7</formula1>
    </dataValidation>
  </dataValidations>
  <printOptions horizontalCentered="1"/>
  <pageMargins left="0.70866141732283472" right="0.70866141732283472" top="0.74803149606299213" bottom="0.3937007874015748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K35"/>
  <sheetViews>
    <sheetView workbookViewId="0">
      <selection activeCell="C4" sqref="C4"/>
    </sheetView>
  </sheetViews>
  <sheetFormatPr defaultRowHeight="30" customHeight="1" x14ac:dyDescent="0.75"/>
  <cols>
    <col min="1" max="2" width="9" style="1"/>
    <col min="3" max="5" width="12.625" style="1" customWidth="1"/>
    <col min="6" max="6" width="10.625" style="1" customWidth="1"/>
    <col min="7" max="7" width="14.625" style="1" customWidth="1"/>
    <col min="8" max="8" width="13.5" style="1" customWidth="1"/>
    <col min="9" max="16384" width="9" style="1"/>
  </cols>
  <sheetData>
    <row r="1" spans="1:11" ht="30" customHeight="1" x14ac:dyDescent="0.75">
      <c r="A1" s="122" t="s">
        <v>52</v>
      </c>
      <c r="B1" s="122"/>
      <c r="C1" s="122"/>
      <c r="D1" s="122"/>
      <c r="E1" s="122"/>
      <c r="F1" s="122"/>
      <c r="G1" s="122"/>
      <c r="J1" s="87" t="s">
        <v>72</v>
      </c>
    </row>
    <row r="2" spans="1:11" ht="27.95" customHeight="1" x14ac:dyDescent="0.75">
      <c r="A2" s="13" t="s">
        <v>41</v>
      </c>
      <c r="B2" s="46"/>
      <c r="C2" s="46"/>
      <c r="D2" s="46"/>
      <c r="E2" s="13" t="s">
        <v>49</v>
      </c>
      <c r="F2" s="46"/>
      <c r="G2" s="46"/>
      <c r="J2" s="87" t="s">
        <v>73</v>
      </c>
    </row>
    <row r="3" spans="1:11" ht="27.95" customHeight="1" x14ac:dyDescent="0.75">
      <c r="A3" s="13" t="s">
        <v>50</v>
      </c>
      <c r="B3" s="13"/>
      <c r="C3" s="46" t="s">
        <v>72</v>
      </c>
      <c r="D3" s="46"/>
      <c r="E3" s="46"/>
      <c r="F3" s="46"/>
      <c r="G3" s="46"/>
      <c r="J3" s="87" t="s">
        <v>74</v>
      </c>
    </row>
    <row r="4" spans="1:11" ht="27.95" customHeight="1" x14ac:dyDescent="0.75">
      <c r="A4" s="69" t="s">
        <v>60</v>
      </c>
      <c r="B4" s="46"/>
      <c r="C4" s="46"/>
      <c r="D4" s="46"/>
      <c r="E4" s="13" t="s">
        <v>49</v>
      </c>
      <c r="F4" s="46"/>
      <c r="G4" s="46"/>
      <c r="J4" s="87" t="s">
        <v>75</v>
      </c>
    </row>
    <row r="5" spans="1:11" ht="27.95" customHeight="1" x14ac:dyDescent="0.75">
      <c r="A5" s="18" t="s">
        <v>40</v>
      </c>
      <c r="J5" s="87" t="s">
        <v>76</v>
      </c>
    </row>
    <row r="6" spans="1:11" ht="27.95" customHeight="1" x14ac:dyDescent="0.75">
      <c r="A6" s="5" t="s">
        <v>17</v>
      </c>
      <c r="E6" s="41"/>
      <c r="F6" s="13"/>
      <c r="G6" s="42"/>
      <c r="J6" s="87" t="s">
        <v>77</v>
      </c>
    </row>
    <row r="7" spans="1:11" ht="27.95" customHeight="1" x14ac:dyDescent="0.75">
      <c r="A7" s="3" t="s">
        <v>0</v>
      </c>
      <c r="B7" s="3" t="s">
        <v>1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  <c r="J7" s="87" t="s">
        <v>78</v>
      </c>
    </row>
    <row r="8" spans="1:11" ht="27.95" customHeight="1" x14ac:dyDescent="0.75">
      <c r="A8" s="3">
        <v>1</v>
      </c>
      <c r="B8" s="15">
        <v>40</v>
      </c>
      <c r="C8" s="14">
        <v>3</v>
      </c>
      <c r="D8" s="14">
        <v>3</v>
      </c>
      <c r="E8" s="14">
        <v>3.5</v>
      </c>
      <c r="F8" s="4">
        <f>SUM(C8:E8)</f>
        <v>9.5</v>
      </c>
      <c r="G8" s="7">
        <f>F8*B8/10</f>
        <v>38</v>
      </c>
    </row>
    <row r="9" spans="1:11" ht="27.95" customHeight="1" x14ac:dyDescent="0.75">
      <c r="A9" s="3">
        <v>2</v>
      </c>
      <c r="B9" s="15">
        <v>40</v>
      </c>
      <c r="C9" s="14">
        <v>2.5</v>
      </c>
      <c r="D9" s="14">
        <v>3</v>
      </c>
      <c r="E9" s="14">
        <v>3.5</v>
      </c>
      <c r="F9" s="4">
        <f>SUM(C9:E9)</f>
        <v>9</v>
      </c>
      <c r="G9" s="7">
        <f>F9*B9/10</f>
        <v>36</v>
      </c>
      <c r="J9" s="31"/>
      <c r="K9" s="16" t="s">
        <v>62</v>
      </c>
    </row>
    <row r="10" spans="1:11" ht="27.95" customHeight="1" x14ac:dyDescent="0.75">
      <c r="A10" s="3">
        <v>3</v>
      </c>
      <c r="B10" s="15"/>
      <c r="C10" s="14"/>
      <c r="D10" s="14"/>
      <c r="E10" s="14"/>
      <c r="F10" s="4">
        <f>SUM(C10:E10)</f>
        <v>0</v>
      </c>
      <c r="G10" s="7">
        <f>F10*B10/10</f>
        <v>0</v>
      </c>
      <c r="K10" s="16" t="s">
        <v>63</v>
      </c>
    </row>
    <row r="11" spans="1:11" ht="27.95" customHeight="1" x14ac:dyDescent="0.75">
      <c r="A11" s="3" t="s">
        <v>5</v>
      </c>
      <c r="B11" s="3">
        <f>SUM(B8:B10)</f>
        <v>80</v>
      </c>
      <c r="C11" s="6"/>
      <c r="D11" s="6"/>
      <c r="E11" s="6"/>
      <c r="F11" s="6"/>
      <c r="G11" s="7">
        <f>SUM(G8:G10)</f>
        <v>74</v>
      </c>
      <c r="K11" s="52" t="s">
        <v>65</v>
      </c>
    </row>
    <row r="12" spans="1:11" ht="9.9499999999999993" customHeight="1" x14ac:dyDescent="0.75">
      <c r="J12" s="52"/>
    </row>
    <row r="13" spans="1:11" ht="27.95" customHeight="1" x14ac:dyDescent="0.75">
      <c r="A13" s="5" t="s">
        <v>16</v>
      </c>
      <c r="K13" s="52"/>
    </row>
    <row r="14" spans="1:11" ht="27.95" customHeight="1" x14ac:dyDescent="0.75">
      <c r="A14" s="123" t="s">
        <v>7</v>
      </c>
      <c r="B14" s="123"/>
      <c r="C14" s="3" t="s">
        <v>1</v>
      </c>
      <c r="D14" s="8" t="s">
        <v>11</v>
      </c>
      <c r="E14" s="8" t="s">
        <v>8</v>
      </c>
      <c r="F14" s="8" t="s">
        <v>9</v>
      </c>
      <c r="G14" s="8" t="s">
        <v>10</v>
      </c>
    </row>
    <row r="15" spans="1:11" ht="27.95" customHeight="1" x14ac:dyDescent="0.75">
      <c r="A15" s="123">
        <v>1</v>
      </c>
      <c r="B15" s="123"/>
      <c r="C15" s="15">
        <v>4</v>
      </c>
      <c r="D15" s="15">
        <v>1</v>
      </c>
      <c r="E15" s="14">
        <v>1</v>
      </c>
      <c r="F15" s="3">
        <f>IF(E15&gt;D15,5,IF(E15=D15,4,IF(E15&lt;D15,0)))</f>
        <v>4</v>
      </c>
      <c r="G15" s="10">
        <f>F15*C15/5</f>
        <v>3.2</v>
      </c>
    </row>
    <row r="16" spans="1:11" ht="27.95" customHeight="1" x14ac:dyDescent="0.75">
      <c r="A16" s="123">
        <v>2</v>
      </c>
      <c r="B16" s="123"/>
      <c r="C16" s="15">
        <v>4</v>
      </c>
      <c r="D16" s="15">
        <v>1</v>
      </c>
      <c r="E16" s="14">
        <v>1</v>
      </c>
      <c r="F16" s="3">
        <f t="shared" ref="F16:F19" si="0">IF(E16&gt;D16,5,IF(E16=D16,4,IF(E16&lt;D16,0)))</f>
        <v>4</v>
      </c>
      <c r="G16" s="10">
        <f t="shared" ref="G16:G19" si="1">F16*C16/5</f>
        <v>3.2</v>
      </c>
    </row>
    <row r="17" spans="1:7" ht="27.95" customHeight="1" x14ac:dyDescent="0.75">
      <c r="A17" s="123">
        <v>3</v>
      </c>
      <c r="B17" s="123"/>
      <c r="C17" s="15">
        <v>4</v>
      </c>
      <c r="D17" s="15">
        <v>1</v>
      </c>
      <c r="E17" s="14">
        <v>1</v>
      </c>
      <c r="F17" s="3">
        <f t="shared" si="0"/>
        <v>4</v>
      </c>
      <c r="G17" s="10">
        <f t="shared" si="1"/>
        <v>3.2</v>
      </c>
    </row>
    <row r="18" spans="1:7" ht="27.95" customHeight="1" x14ac:dyDescent="0.75">
      <c r="A18" s="123">
        <v>4</v>
      </c>
      <c r="B18" s="123"/>
      <c r="C18" s="15">
        <v>4</v>
      </c>
      <c r="D18" s="15">
        <v>1</v>
      </c>
      <c r="E18" s="14">
        <v>1</v>
      </c>
      <c r="F18" s="3">
        <f t="shared" si="0"/>
        <v>4</v>
      </c>
      <c r="G18" s="10">
        <f t="shared" si="1"/>
        <v>3.2</v>
      </c>
    </row>
    <row r="19" spans="1:7" ht="27.95" customHeight="1" x14ac:dyDescent="0.75">
      <c r="A19" s="123">
        <v>5</v>
      </c>
      <c r="B19" s="123"/>
      <c r="C19" s="15">
        <v>4</v>
      </c>
      <c r="D19" s="15">
        <v>1</v>
      </c>
      <c r="E19" s="14">
        <v>1</v>
      </c>
      <c r="F19" s="3">
        <f t="shared" si="0"/>
        <v>4</v>
      </c>
      <c r="G19" s="10">
        <f t="shared" si="1"/>
        <v>3.2</v>
      </c>
    </row>
    <row r="20" spans="1:7" ht="27.95" customHeight="1" x14ac:dyDescent="0.75">
      <c r="A20" s="115" t="s">
        <v>12</v>
      </c>
      <c r="B20" s="115"/>
      <c r="C20" s="3" t="s">
        <v>1</v>
      </c>
      <c r="D20" s="8" t="s">
        <v>11</v>
      </c>
      <c r="E20" s="8" t="s">
        <v>8</v>
      </c>
      <c r="F20" s="8" t="s">
        <v>9</v>
      </c>
      <c r="G20" s="8" t="s">
        <v>10</v>
      </c>
    </row>
    <row r="21" spans="1:7" ht="27.95" customHeight="1" x14ac:dyDescent="0.75">
      <c r="A21" s="123">
        <v>1</v>
      </c>
      <c r="B21" s="123"/>
      <c r="C21" s="15" t="s">
        <v>39</v>
      </c>
      <c r="D21" s="15" t="s">
        <v>39</v>
      </c>
      <c r="E21" s="14" t="s">
        <v>39</v>
      </c>
      <c r="F21" s="3" t="s">
        <v>39</v>
      </c>
      <c r="G21" s="10" t="s">
        <v>39</v>
      </c>
    </row>
    <row r="22" spans="1:7" ht="27.95" customHeight="1" x14ac:dyDescent="0.75">
      <c r="A22" s="123">
        <v>2</v>
      </c>
      <c r="B22" s="123"/>
      <c r="C22" s="15" t="s">
        <v>39</v>
      </c>
      <c r="D22" s="15" t="s">
        <v>39</v>
      </c>
      <c r="E22" s="14" t="s">
        <v>39</v>
      </c>
      <c r="F22" s="3" t="s">
        <v>39</v>
      </c>
      <c r="G22" s="10" t="s">
        <v>39</v>
      </c>
    </row>
    <row r="23" spans="1:7" ht="27.95" customHeight="1" x14ac:dyDescent="0.75">
      <c r="A23" s="123">
        <v>3</v>
      </c>
      <c r="B23" s="123"/>
      <c r="C23" s="15" t="s">
        <v>39</v>
      </c>
      <c r="D23" s="15" t="s">
        <v>39</v>
      </c>
      <c r="E23" s="14" t="s">
        <v>39</v>
      </c>
      <c r="F23" s="3" t="s">
        <v>39</v>
      </c>
      <c r="G23" s="10" t="s">
        <v>39</v>
      </c>
    </row>
    <row r="24" spans="1:7" ht="27.95" customHeight="1" x14ac:dyDescent="0.75">
      <c r="A24" s="123" t="s">
        <v>5</v>
      </c>
      <c r="B24" s="123"/>
      <c r="C24" s="3">
        <f>SUM(C15:C19)+SUM(C21:C23)</f>
        <v>20</v>
      </c>
      <c r="D24" s="9"/>
      <c r="E24" s="9"/>
      <c r="F24" s="3">
        <f>SUM(F15:F19)+SUM(F21:F23)</f>
        <v>20</v>
      </c>
      <c r="G24" s="10">
        <f>SUM(G15:G19)+SUM(G21:G23)</f>
        <v>16</v>
      </c>
    </row>
    <row r="25" spans="1:7" ht="9.9499999999999993" customHeight="1" x14ac:dyDescent="0.75"/>
    <row r="26" spans="1:7" ht="27.95" customHeight="1" x14ac:dyDescent="0.75">
      <c r="A26" s="1" t="s">
        <v>13</v>
      </c>
      <c r="D26" s="1" t="s">
        <v>14</v>
      </c>
      <c r="F26" s="2">
        <f>B11</f>
        <v>80</v>
      </c>
      <c r="G26" s="11">
        <f>G11</f>
        <v>74</v>
      </c>
    </row>
    <row r="27" spans="1:7" ht="27.95" customHeight="1" x14ac:dyDescent="0.75">
      <c r="D27" s="1" t="s">
        <v>15</v>
      </c>
      <c r="F27" s="2">
        <f>C24</f>
        <v>20</v>
      </c>
      <c r="G27" s="11">
        <f>G24</f>
        <v>16</v>
      </c>
    </row>
    <row r="28" spans="1:7" ht="27.95" customHeight="1" thickBot="1" x14ac:dyDescent="0.8">
      <c r="F28" s="44">
        <f>SUM(F26:F27)</f>
        <v>100</v>
      </c>
      <c r="G28" s="45">
        <f>SUM(G26:G27)</f>
        <v>90</v>
      </c>
    </row>
    <row r="29" spans="1:7" ht="9.9499999999999993" customHeight="1" thickTop="1" x14ac:dyDescent="0.75">
      <c r="F29" s="2"/>
      <c r="G29" s="47"/>
    </row>
    <row r="30" spans="1:7" ht="27.95" customHeight="1" x14ac:dyDescent="0.75">
      <c r="F30" s="43" t="s">
        <v>48</v>
      </c>
      <c r="G30" s="12" t="str">
        <f>IF(G28&lt;65,"ปรับปรุง",IF(G28&lt;75,"พอใช้",IF(G28&lt;85,"ดี",IF(G28&lt;95,"ดีมาก",IF(G28&gt;=95,"ดีเด่น")))))</f>
        <v>ดีมาก</v>
      </c>
    </row>
    <row r="31" spans="1:7" ht="27.95" customHeight="1" x14ac:dyDescent="0.75">
      <c r="G31" s="70" t="s">
        <v>68</v>
      </c>
    </row>
    <row r="32" spans="1:7" ht="27.95" customHeight="1" x14ac:dyDescent="0.75"/>
    <row r="33" ht="27.95" customHeight="1" x14ac:dyDescent="0.75"/>
    <row r="34" ht="27.95" customHeight="1" x14ac:dyDescent="0.75"/>
    <row r="35" ht="27.95" customHeight="1" x14ac:dyDescent="0.75"/>
  </sheetData>
  <mergeCells count="12">
    <mergeCell ref="A1:G1"/>
    <mergeCell ref="A24:B24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</mergeCells>
  <dataValidations count="1">
    <dataValidation type="list" allowBlank="1" showErrorMessage="1" prompt="_x000a_เทศบาลตำบลหนองหัวแรต" sqref="C3" xr:uid="{96D57B84-A713-498F-A046-F3BC7F471E89}">
      <formula1>$J$1:$J$9</formula1>
    </dataValidation>
  </dataValidations>
  <printOptions horizontalCentered="1"/>
  <pageMargins left="0.70866141732283472" right="0.70866141732283472" top="0.7480314960629921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K31"/>
  <sheetViews>
    <sheetView workbookViewId="0">
      <selection activeCell="I15" sqref="I15"/>
    </sheetView>
  </sheetViews>
  <sheetFormatPr defaultRowHeight="27.95" customHeight="1" x14ac:dyDescent="0.75"/>
  <cols>
    <col min="1" max="2" width="9" style="1"/>
    <col min="3" max="3" width="10.625" style="1" customWidth="1"/>
    <col min="4" max="6" width="12.625" style="1" customWidth="1"/>
    <col min="7" max="7" width="14.625" style="1" customWidth="1"/>
    <col min="8" max="8" width="13.5" style="1" customWidth="1"/>
    <col min="9" max="16384" width="9" style="1"/>
  </cols>
  <sheetData>
    <row r="1" spans="1:11" ht="27.95" customHeight="1" x14ac:dyDescent="0.75">
      <c r="A1" s="122" t="s">
        <v>51</v>
      </c>
      <c r="B1" s="122"/>
      <c r="C1" s="122"/>
      <c r="D1" s="122"/>
      <c r="E1" s="122"/>
      <c r="F1" s="122"/>
      <c r="G1" s="122"/>
      <c r="J1" s="87" t="s">
        <v>72</v>
      </c>
    </row>
    <row r="2" spans="1:11" ht="27.95" customHeight="1" x14ac:dyDescent="0.75">
      <c r="A2" s="13" t="s">
        <v>41</v>
      </c>
      <c r="B2" s="46"/>
      <c r="C2" s="46"/>
      <c r="D2" s="46"/>
      <c r="E2" s="13" t="s">
        <v>49</v>
      </c>
      <c r="F2" s="46"/>
      <c r="G2" s="46"/>
      <c r="J2" s="87" t="s">
        <v>73</v>
      </c>
    </row>
    <row r="3" spans="1:11" ht="27.95" customHeight="1" x14ac:dyDescent="0.75">
      <c r="A3" s="13" t="s">
        <v>50</v>
      </c>
      <c r="B3" s="13"/>
      <c r="C3" s="46" t="s">
        <v>72</v>
      </c>
      <c r="D3" s="46"/>
      <c r="E3" s="46"/>
      <c r="F3" s="46"/>
      <c r="G3" s="46"/>
      <c r="J3" s="87" t="s">
        <v>74</v>
      </c>
    </row>
    <row r="4" spans="1:11" ht="27.95" customHeight="1" x14ac:dyDescent="0.75">
      <c r="A4" s="69" t="s">
        <v>60</v>
      </c>
      <c r="B4" s="46"/>
      <c r="C4" s="46"/>
      <c r="D4" s="46"/>
      <c r="E4" s="13" t="s">
        <v>49</v>
      </c>
      <c r="F4" s="46"/>
      <c r="G4" s="46"/>
      <c r="J4" s="87" t="s">
        <v>75</v>
      </c>
    </row>
    <row r="5" spans="1:11" ht="27.95" customHeight="1" x14ac:dyDescent="0.75">
      <c r="A5" s="18" t="s">
        <v>40</v>
      </c>
      <c r="G5" s="19"/>
      <c r="J5" s="87" t="s">
        <v>76</v>
      </c>
    </row>
    <row r="6" spans="1:11" ht="27.95" customHeight="1" x14ac:dyDescent="0.75">
      <c r="A6" s="27" t="s">
        <v>17</v>
      </c>
      <c r="B6" s="13"/>
      <c r="C6" s="13"/>
      <c r="D6" s="13"/>
      <c r="E6" s="41" t="s">
        <v>41</v>
      </c>
      <c r="F6" s="13"/>
      <c r="G6" s="42"/>
      <c r="J6" s="87" t="s">
        <v>77</v>
      </c>
    </row>
    <row r="7" spans="1:11" ht="27.95" customHeight="1" x14ac:dyDescent="0.75">
      <c r="A7" s="28" t="s">
        <v>0</v>
      </c>
      <c r="B7" s="28" t="s">
        <v>1</v>
      </c>
      <c r="C7" s="29" t="s">
        <v>2</v>
      </c>
      <c r="D7" s="29" t="s">
        <v>3</v>
      </c>
      <c r="E7" s="29" t="s">
        <v>4</v>
      </c>
      <c r="F7" s="29" t="s">
        <v>5</v>
      </c>
      <c r="G7" s="29" t="s">
        <v>6</v>
      </c>
      <c r="J7" s="87" t="s">
        <v>78</v>
      </c>
    </row>
    <row r="8" spans="1:11" ht="27.95" customHeight="1" x14ac:dyDescent="0.75">
      <c r="A8" s="28">
        <v>1</v>
      </c>
      <c r="B8" s="30">
        <v>40</v>
      </c>
      <c r="C8" s="31">
        <v>3</v>
      </c>
      <c r="D8" s="31">
        <v>3</v>
      </c>
      <c r="E8" s="31">
        <v>4</v>
      </c>
      <c r="F8" s="32">
        <f>SUM(C8:E8)</f>
        <v>10</v>
      </c>
      <c r="G8" s="33">
        <f>F8*B8/10</f>
        <v>40</v>
      </c>
    </row>
    <row r="9" spans="1:11" ht="27.95" customHeight="1" x14ac:dyDescent="0.75">
      <c r="A9" s="28">
        <v>2</v>
      </c>
      <c r="B9" s="30">
        <v>40</v>
      </c>
      <c r="C9" s="31">
        <v>3</v>
      </c>
      <c r="D9" s="31">
        <v>3</v>
      </c>
      <c r="E9" s="31">
        <v>4</v>
      </c>
      <c r="F9" s="32">
        <f>SUM(C9:E9)</f>
        <v>10</v>
      </c>
      <c r="G9" s="33">
        <f>F9*B9/10</f>
        <v>40</v>
      </c>
      <c r="J9" s="31"/>
      <c r="K9" s="16" t="s">
        <v>62</v>
      </c>
    </row>
    <row r="10" spans="1:11" ht="27.95" customHeight="1" x14ac:dyDescent="0.75">
      <c r="A10" s="28">
        <v>3</v>
      </c>
      <c r="B10" s="30"/>
      <c r="C10" s="31"/>
      <c r="D10" s="31"/>
      <c r="E10" s="31"/>
      <c r="F10" s="32">
        <f>SUM(C10:E10)</f>
        <v>0</v>
      </c>
      <c r="G10" s="33">
        <f>F10*B10/10</f>
        <v>0</v>
      </c>
      <c r="K10" s="16" t="s">
        <v>63</v>
      </c>
    </row>
    <row r="11" spans="1:11" ht="27.95" customHeight="1" x14ac:dyDescent="0.75">
      <c r="A11" s="28" t="s">
        <v>5</v>
      </c>
      <c r="B11" s="28">
        <f>SUM(B8:B10)</f>
        <v>80</v>
      </c>
      <c r="C11" s="34"/>
      <c r="D11" s="34"/>
      <c r="E11" s="34"/>
      <c r="F11" s="34"/>
      <c r="G11" s="33">
        <f>SUM(G8:G10)</f>
        <v>80</v>
      </c>
      <c r="J11" s="30"/>
      <c r="K11" s="52" t="s">
        <v>65</v>
      </c>
    </row>
    <row r="12" spans="1:11" ht="9.9499999999999993" customHeight="1" x14ac:dyDescent="0.75">
      <c r="A12" s="13"/>
      <c r="B12" s="13"/>
      <c r="C12" s="13"/>
      <c r="D12" s="13"/>
      <c r="E12" s="13"/>
      <c r="F12" s="13"/>
      <c r="G12" s="13"/>
    </row>
    <row r="13" spans="1:11" ht="27.95" customHeight="1" x14ac:dyDescent="0.75">
      <c r="A13" s="27" t="s">
        <v>16</v>
      </c>
      <c r="B13" s="13"/>
      <c r="C13" s="13"/>
      <c r="D13" s="13"/>
      <c r="E13" s="13"/>
      <c r="F13" s="13"/>
      <c r="G13" s="13"/>
      <c r="J13" s="52"/>
    </row>
    <row r="14" spans="1:11" ht="27.95" customHeight="1" x14ac:dyDescent="0.75">
      <c r="A14" s="125" t="s">
        <v>7</v>
      </c>
      <c r="B14" s="125"/>
      <c r="C14" s="28" t="s">
        <v>1</v>
      </c>
      <c r="D14" s="29" t="s">
        <v>11</v>
      </c>
      <c r="E14" s="29" t="s">
        <v>8</v>
      </c>
      <c r="F14" s="29" t="s">
        <v>9</v>
      </c>
      <c r="G14" s="29" t="s">
        <v>10</v>
      </c>
    </row>
    <row r="15" spans="1:11" ht="27.95" customHeight="1" x14ac:dyDescent="0.75">
      <c r="A15" s="125">
        <v>1</v>
      </c>
      <c r="B15" s="125"/>
      <c r="C15" s="30">
        <v>2</v>
      </c>
      <c r="D15" s="30">
        <v>2</v>
      </c>
      <c r="E15" s="31">
        <v>2</v>
      </c>
      <c r="F15" s="28">
        <f>IF(E15&gt;D15,5,IF(E15=D15,4,IF(E15&lt;D15,0)))</f>
        <v>4</v>
      </c>
      <c r="G15" s="35">
        <f>F15*C15/5</f>
        <v>1.6</v>
      </c>
    </row>
    <row r="16" spans="1:11" ht="27.95" customHeight="1" x14ac:dyDescent="0.75">
      <c r="A16" s="125">
        <v>2</v>
      </c>
      <c r="B16" s="125"/>
      <c r="C16" s="30">
        <v>2</v>
      </c>
      <c r="D16" s="30">
        <v>2</v>
      </c>
      <c r="E16" s="31">
        <v>2</v>
      </c>
      <c r="F16" s="28">
        <f t="shared" ref="F16:F19" si="0">IF(E16&gt;D16,5,IF(E16=D16,4,IF(E16&lt;D16,0)))</f>
        <v>4</v>
      </c>
      <c r="G16" s="35">
        <f t="shared" ref="G16:G19" si="1">F16*C16/5</f>
        <v>1.6</v>
      </c>
    </row>
    <row r="17" spans="1:7" ht="27.95" customHeight="1" x14ac:dyDescent="0.75">
      <c r="A17" s="125">
        <v>3</v>
      </c>
      <c r="B17" s="125"/>
      <c r="C17" s="30">
        <v>2</v>
      </c>
      <c r="D17" s="30">
        <v>2</v>
      </c>
      <c r="E17" s="31">
        <v>2</v>
      </c>
      <c r="F17" s="28">
        <f t="shared" si="0"/>
        <v>4</v>
      </c>
      <c r="G17" s="35">
        <f t="shared" si="1"/>
        <v>1.6</v>
      </c>
    </row>
    <row r="18" spans="1:7" ht="27.95" customHeight="1" x14ac:dyDescent="0.75">
      <c r="A18" s="125">
        <v>4</v>
      </c>
      <c r="B18" s="125"/>
      <c r="C18" s="30">
        <v>2</v>
      </c>
      <c r="D18" s="30">
        <v>2</v>
      </c>
      <c r="E18" s="31">
        <v>2</v>
      </c>
      <c r="F18" s="28">
        <f t="shared" si="0"/>
        <v>4</v>
      </c>
      <c r="G18" s="35">
        <f t="shared" si="1"/>
        <v>1.6</v>
      </c>
    </row>
    <row r="19" spans="1:7" ht="27.95" customHeight="1" x14ac:dyDescent="0.75">
      <c r="A19" s="125">
        <v>5</v>
      </c>
      <c r="B19" s="125"/>
      <c r="C19" s="30">
        <v>2</v>
      </c>
      <c r="D19" s="30">
        <v>2</v>
      </c>
      <c r="E19" s="31">
        <v>2</v>
      </c>
      <c r="F19" s="28">
        <f t="shared" si="0"/>
        <v>4</v>
      </c>
      <c r="G19" s="35">
        <f t="shared" si="1"/>
        <v>1.6</v>
      </c>
    </row>
    <row r="20" spans="1:7" ht="27.95" customHeight="1" x14ac:dyDescent="0.75">
      <c r="A20" s="124" t="s">
        <v>12</v>
      </c>
      <c r="B20" s="124"/>
      <c r="C20" s="28" t="s">
        <v>1</v>
      </c>
      <c r="D20" s="29" t="s">
        <v>11</v>
      </c>
      <c r="E20" s="29" t="s">
        <v>8</v>
      </c>
      <c r="F20" s="29" t="s">
        <v>9</v>
      </c>
      <c r="G20" s="29" t="s">
        <v>10</v>
      </c>
    </row>
    <row r="21" spans="1:7" ht="27.95" customHeight="1" x14ac:dyDescent="0.75">
      <c r="A21" s="125">
        <v>1</v>
      </c>
      <c r="B21" s="125"/>
      <c r="C21" s="30">
        <v>4</v>
      </c>
      <c r="D21" s="30">
        <v>1</v>
      </c>
      <c r="E21" s="31">
        <v>2</v>
      </c>
      <c r="F21" s="28">
        <f>IF(E21&gt;D21,5,IF(E21=D21,4,IF(E21&lt;D21,0)))</f>
        <v>5</v>
      </c>
      <c r="G21" s="35">
        <f>F21*C21/5</f>
        <v>4</v>
      </c>
    </row>
    <row r="22" spans="1:7" ht="27.95" customHeight="1" x14ac:dyDescent="0.75">
      <c r="A22" s="125">
        <v>2</v>
      </c>
      <c r="B22" s="125"/>
      <c r="C22" s="30">
        <v>3</v>
      </c>
      <c r="D22" s="30">
        <v>1</v>
      </c>
      <c r="E22" s="31">
        <v>2</v>
      </c>
      <c r="F22" s="28">
        <f t="shared" ref="F22:F23" si="2">IF(E22&gt;D22,5,IF(E22=D22,4,IF(E22&lt;D22,0)))</f>
        <v>5</v>
      </c>
      <c r="G22" s="35">
        <f t="shared" ref="G22:G23" si="3">F22*C22/5</f>
        <v>3</v>
      </c>
    </row>
    <row r="23" spans="1:7" ht="27.95" customHeight="1" x14ac:dyDescent="0.75">
      <c r="A23" s="125">
        <v>3</v>
      </c>
      <c r="B23" s="125"/>
      <c r="C23" s="30">
        <v>3</v>
      </c>
      <c r="D23" s="30">
        <v>1</v>
      </c>
      <c r="E23" s="31">
        <v>2</v>
      </c>
      <c r="F23" s="28">
        <f t="shared" si="2"/>
        <v>5</v>
      </c>
      <c r="G23" s="35">
        <f t="shared" si="3"/>
        <v>3</v>
      </c>
    </row>
    <row r="24" spans="1:7" ht="27.95" customHeight="1" x14ac:dyDescent="0.75">
      <c r="A24" s="125" t="s">
        <v>5</v>
      </c>
      <c r="B24" s="125"/>
      <c r="C24" s="28">
        <f>SUM(C15:C19)+SUM(C21:C23)</f>
        <v>20</v>
      </c>
      <c r="D24" s="36"/>
      <c r="E24" s="36"/>
      <c r="F24" s="28">
        <f>SUM(F15:F19)+SUM(F21:F23)</f>
        <v>35</v>
      </c>
      <c r="G24" s="35">
        <f>SUM(G15:G19)+SUM(G21:G23)</f>
        <v>18</v>
      </c>
    </row>
    <row r="25" spans="1:7" ht="9.9499999999999993" customHeight="1" x14ac:dyDescent="0.75">
      <c r="A25" s="13"/>
      <c r="B25" s="13"/>
      <c r="C25" s="13"/>
      <c r="D25" s="13"/>
      <c r="E25" s="13"/>
      <c r="F25" s="13"/>
      <c r="G25" s="13"/>
    </row>
    <row r="26" spans="1:7" ht="27.95" customHeight="1" x14ac:dyDescent="0.75">
      <c r="A26" s="13" t="s">
        <v>13</v>
      </c>
      <c r="B26" s="13"/>
      <c r="C26" s="13"/>
      <c r="D26" s="13" t="s">
        <v>14</v>
      </c>
      <c r="E26" s="13"/>
      <c r="F26" s="37">
        <f>B11</f>
        <v>80</v>
      </c>
      <c r="G26" s="38">
        <f>G11</f>
        <v>80</v>
      </c>
    </row>
    <row r="27" spans="1:7" ht="27.95" customHeight="1" x14ac:dyDescent="0.75">
      <c r="A27" s="13"/>
      <c r="B27" s="13"/>
      <c r="C27" s="13"/>
      <c r="D27" s="13" t="s">
        <v>15</v>
      </c>
      <c r="E27" s="13"/>
      <c r="F27" s="37">
        <f>C24</f>
        <v>20</v>
      </c>
      <c r="G27" s="38">
        <f>G24</f>
        <v>18</v>
      </c>
    </row>
    <row r="28" spans="1:7" ht="27.95" customHeight="1" thickBot="1" x14ac:dyDescent="0.8">
      <c r="A28" s="13"/>
      <c r="B28" s="13"/>
      <c r="C28" s="13"/>
      <c r="D28" s="13"/>
      <c r="E28" s="13"/>
      <c r="F28" s="48">
        <f>SUM(F26:F27)</f>
        <v>100</v>
      </c>
      <c r="G28" s="49">
        <f>SUM(G26:G27)</f>
        <v>98</v>
      </c>
    </row>
    <row r="29" spans="1:7" ht="9.9499999999999993" customHeight="1" thickTop="1" x14ac:dyDescent="0.75">
      <c r="A29" s="13"/>
      <c r="B29" s="13"/>
      <c r="C29" s="13"/>
      <c r="D29" s="13"/>
      <c r="E29" s="13"/>
      <c r="F29" s="37"/>
      <c r="G29" s="39"/>
    </row>
    <row r="30" spans="1:7" ht="27.95" customHeight="1" x14ac:dyDescent="0.75">
      <c r="A30" s="13"/>
      <c r="B30" s="70"/>
      <c r="C30" s="13"/>
      <c r="D30" s="13"/>
      <c r="E30" s="13"/>
      <c r="F30" s="41" t="s">
        <v>48</v>
      </c>
      <c r="G30" s="40" t="str">
        <f>IF(G28&lt;65,"ปรับปรุง",IF(G28&lt;75,"พอใช้",IF(G28&lt;85,"ดี",IF(G28&lt;95,"ดีมาก",IF(G28&gt;=95,"ดีเด่น")))))</f>
        <v>ดีเด่น</v>
      </c>
    </row>
    <row r="31" spans="1:7" ht="27.95" customHeight="1" x14ac:dyDescent="0.75">
      <c r="G31" s="70" t="s">
        <v>68</v>
      </c>
    </row>
  </sheetData>
  <dataConsolidate/>
  <mergeCells count="12">
    <mergeCell ref="A19:B19"/>
    <mergeCell ref="A1:G1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</mergeCells>
  <dataValidations xWindow="248" yWindow="428" count="1">
    <dataValidation type="list" allowBlank="1" showErrorMessage="1" prompt="_x000a_เทศบาลตำบลหนองหัวแรต" sqref="C3" xr:uid="{F8057B35-E09D-41FF-8FEF-155AC92DC358}">
      <formula1>$J$1:$J$7</formula1>
    </dataValidation>
  </dataValidations>
  <printOptions horizontalCentered="1"/>
  <pageMargins left="0.70866141732283472" right="0.70866141732283472" top="0.74803149606299213" bottom="0.3937007874015748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45"/>
  <sheetViews>
    <sheetView zoomScale="115" zoomScaleNormal="115" workbookViewId="0">
      <selection activeCell="E11" sqref="E11"/>
    </sheetView>
  </sheetViews>
  <sheetFormatPr defaultRowHeight="15.95" customHeight="1" x14ac:dyDescent="0.2"/>
  <cols>
    <col min="1" max="1" width="9" style="16"/>
    <col min="2" max="2" width="30.625" style="16" customWidth="1"/>
    <col min="3" max="3" width="10.625" style="16" customWidth="1"/>
    <col min="4" max="5" width="14.625" style="16" customWidth="1"/>
    <col min="6" max="16384" width="9" style="16"/>
  </cols>
  <sheetData>
    <row r="1" spans="1:9" ht="20.100000000000001" customHeight="1" x14ac:dyDescent="0.2">
      <c r="A1" s="71" t="s">
        <v>54</v>
      </c>
      <c r="B1" s="71"/>
      <c r="C1" s="71"/>
      <c r="D1" s="71"/>
      <c r="E1" s="71"/>
      <c r="F1" s="71"/>
      <c r="G1" s="50"/>
    </row>
    <row r="2" spans="1:9" ht="20.100000000000001" customHeight="1" x14ac:dyDescent="0.2">
      <c r="A2" s="71" t="s">
        <v>55</v>
      </c>
      <c r="B2" s="86"/>
      <c r="C2" s="72" t="s">
        <v>56</v>
      </c>
      <c r="D2" s="86"/>
      <c r="E2" s="86"/>
      <c r="F2" s="71"/>
      <c r="G2" s="50"/>
    </row>
    <row r="3" spans="1:9" ht="20.100000000000001" customHeight="1" x14ac:dyDescent="0.2">
      <c r="A3" s="71" t="s">
        <v>71</v>
      </c>
      <c r="B3" s="86"/>
      <c r="C3" s="72" t="s">
        <v>56</v>
      </c>
      <c r="D3" s="86"/>
      <c r="E3" s="86"/>
      <c r="F3" s="71"/>
      <c r="G3" s="50"/>
    </row>
    <row r="4" spans="1:9" ht="15.95" customHeight="1" x14ac:dyDescent="0.2">
      <c r="A4" s="73" t="s">
        <v>69</v>
      </c>
      <c r="B4" s="74"/>
      <c r="C4" s="74"/>
      <c r="D4" s="74"/>
      <c r="E4" s="74"/>
      <c r="F4" s="74"/>
    </row>
    <row r="5" spans="1:9" ht="15.95" customHeight="1" x14ac:dyDescent="0.2">
      <c r="A5" s="73" t="s">
        <v>17</v>
      </c>
      <c r="B5" s="74"/>
      <c r="C5" s="75"/>
      <c r="D5" s="76"/>
      <c r="E5" s="77"/>
      <c r="F5" s="74"/>
    </row>
    <row r="6" spans="1:9" ht="15.95" customHeight="1" x14ac:dyDescent="0.2">
      <c r="A6" s="128" t="s">
        <v>21</v>
      </c>
      <c r="B6" s="128" t="s">
        <v>22</v>
      </c>
      <c r="C6" s="130" t="s">
        <v>18</v>
      </c>
      <c r="D6" s="25" t="s">
        <v>10</v>
      </c>
      <c r="E6" s="25" t="s">
        <v>4</v>
      </c>
      <c r="F6" s="74"/>
      <c r="H6" s="22"/>
      <c r="I6" s="16" t="s">
        <v>62</v>
      </c>
    </row>
    <row r="7" spans="1:9" ht="15.95" customHeight="1" x14ac:dyDescent="0.2">
      <c r="A7" s="129"/>
      <c r="B7" s="129"/>
      <c r="C7" s="131"/>
      <c r="D7" s="17" t="s">
        <v>19</v>
      </c>
      <c r="E7" s="17" t="s">
        <v>20</v>
      </c>
      <c r="F7" s="74"/>
      <c r="I7" s="16" t="s">
        <v>63</v>
      </c>
    </row>
    <row r="8" spans="1:9" ht="15.95" customHeight="1" x14ac:dyDescent="0.2">
      <c r="A8" s="78">
        <v>1</v>
      </c>
      <c r="B8" s="79" t="s">
        <v>23</v>
      </c>
      <c r="C8" s="26">
        <f>C9+C10+C17+C18+C19</f>
        <v>45</v>
      </c>
      <c r="D8" s="26">
        <f>D9+D10+D17+D18+D19</f>
        <v>0</v>
      </c>
      <c r="E8" s="26">
        <f>E9+E10+E17+E18+E19</f>
        <v>0</v>
      </c>
      <c r="F8" s="74"/>
    </row>
    <row r="9" spans="1:9" ht="15.95" customHeight="1" x14ac:dyDescent="0.2">
      <c r="A9" s="78"/>
      <c r="B9" s="79">
        <v>1.1000000000000001</v>
      </c>
      <c r="C9" s="80">
        <v>5</v>
      </c>
      <c r="D9" s="81"/>
      <c r="E9" s="81"/>
      <c r="F9" s="74"/>
    </row>
    <row r="10" spans="1:9" ht="15.95" customHeight="1" x14ac:dyDescent="0.2">
      <c r="A10" s="78"/>
      <c r="B10" s="79">
        <v>1.2</v>
      </c>
      <c r="C10" s="26">
        <f>C11+C12+C13+C14</f>
        <v>25</v>
      </c>
      <c r="D10" s="26">
        <f>D11+D12+D13+D14</f>
        <v>0</v>
      </c>
      <c r="E10" s="26">
        <f>E11+E12+E13+E14</f>
        <v>0</v>
      </c>
      <c r="F10" s="74"/>
    </row>
    <row r="11" spans="1:9" ht="15.95" customHeight="1" x14ac:dyDescent="0.2">
      <c r="A11" s="78"/>
      <c r="B11" s="79" t="s">
        <v>24</v>
      </c>
      <c r="C11" s="23">
        <v>5</v>
      </c>
      <c r="D11" s="24"/>
      <c r="E11" s="24"/>
      <c r="F11" s="74"/>
    </row>
    <row r="12" spans="1:9" ht="15.95" customHeight="1" x14ac:dyDescent="0.2">
      <c r="A12" s="78"/>
      <c r="B12" s="79" t="s">
        <v>25</v>
      </c>
      <c r="C12" s="23">
        <v>5</v>
      </c>
      <c r="D12" s="24"/>
      <c r="E12" s="24"/>
      <c r="F12" s="74"/>
    </row>
    <row r="13" spans="1:9" ht="15.95" customHeight="1" x14ac:dyDescent="0.2">
      <c r="A13" s="78"/>
      <c r="B13" s="79" t="s">
        <v>26</v>
      </c>
      <c r="C13" s="23">
        <v>5</v>
      </c>
      <c r="D13" s="24"/>
      <c r="E13" s="24"/>
      <c r="F13" s="74"/>
    </row>
    <row r="14" spans="1:9" ht="15.95" customHeight="1" x14ac:dyDescent="0.2">
      <c r="A14" s="78"/>
      <c r="B14" s="79" t="s">
        <v>27</v>
      </c>
      <c r="C14" s="23">
        <f>SUM(C15:C16)</f>
        <v>10</v>
      </c>
      <c r="D14" s="24"/>
      <c r="E14" s="24"/>
      <c r="F14" s="74"/>
    </row>
    <row r="15" spans="1:9" ht="15.95" customHeight="1" x14ac:dyDescent="0.2">
      <c r="A15" s="78"/>
      <c r="B15" s="79" t="s">
        <v>28</v>
      </c>
      <c r="C15" s="23">
        <v>5</v>
      </c>
      <c r="D15" s="24"/>
      <c r="E15" s="24"/>
      <c r="F15" s="74"/>
    </row>
    <row r="16" spans="1:9" ht="15.95" customHeight="1" x14ac:dyDescent="0.2">
      <c r="A16" s="78"/>
      <c r="B16" s="79" t="s">
        <v>29</v>
      </c>
      <c r="C16" s="23">
        <v>5</v>
      </c>
      <c r="D16" s="24"/>
      <c r="E16" s="24"/>
      <c r="F16" s="74"/>
    </row>
    <row r="17" spans="1:6" ht="15.95" customHeight="1" x14ac:dyDescent="0.2">
      <c r="A17" s="78"/>
      <c r="B17" s="79">
        <v>1.3</v>
      </c>
      <c r="C17" s="80">
        <v>5</v>
      </c>
      <c r="D17" s="81"/>
      <c r="E17" s="81"/>
      <c r="F17" s="74"/>
    </row>
    <row r="18" spans="1:6" ht="15.95" customHeight="1" x14ac:dyDescent="0.2">
      <c r="A18" s="78"/>
      <c r="B18" s="79">
        <v>1.4</v>
      </c>
      <c r="C18" s="80">
        <v>5</v>
      </c>
      <c r="D18" s="81"/>
      <c r="E18" s="81"/>
      <c r="F18" s="74"/>
    </row>
    <row r="19" spans="1:6" ht="15.95" customHeight="1" x14ac:dyDescent="0.2">
      <c r="A19" s="78"/>
      <c r="B19" s="79">
        <v>1.5</v>
      </c>
      <c r="C19" s="80">
        <v>5</v>
      </c>
      <c r="D19" s="81"/>
      <c r="E19" s="81"/>
      <c r="F19" s="74"/>
    </row>
    <row r="20" spans="1:6" ht="15.95" customHeight="1" x14ac:dyDescent="0.2">
      <c r="A20" s="78">
        <v>2</v>
      </c>
      <c r="B20" s="79" t="s">
        <v>30</v>
      </c>
      <c r="C20" s="26">
        <f>SUM(C21:C22)</f>
        <v>10</v>
      </c>
      <c r="D20" s="26">
        <f>SUM(D21:D22)</f>
        <v>0</v>
      </c>
      <c r="E20" s="26">
        <f>SUM(E21:E22)</f>
        <v>0</v>
      </c>
      <c r="F20" s="74"/>
    </row>
    <row r="21" spans="1:6" ht="15.95" customHeight="1" x14ac:dyDescent="0.2">
      <c r="A21" s="78"/>
      <c r="B21" s="79">
        <v>2.1</v>
      </c>
      <c r="C21" s="80">
        <v>5</v>
      </c>
      <c r="D21" s="81"/>
      <c r="E21" s="81"/>
      <c r="F21" s="74"/>
    </row>
    <row r="22" spans="1:6" ht="15.95" customHeight="1" x14ac:dyDescent="0.2">
      <c r="A22" s="78"/>
      <c r="B22" s="79">
        <v>2.2000000000000002</v>
      </c>
      <c r="C22" s="80">
        <v>5</v>
      </c>
      <c r="D22" s="81"/>
      <c r="E22" s="81"/>
      <c r="F22" s="74"/>
    </row>
    <row r="23" spans="1:6" ht="15.95" customHeight="1" x14ac:dyDescent="0.2">
      <c r="A23" s="78">
        <v>3</v>
      </c>
      <c r="B23" s="79" t="s">
        <v>31</v>
      </c>
      <c r="C23" s="26">
        <f>SUM(C24:C25)</f>
        <v>10</v>
      </c>
      <c r="D23" s="26">
        <f>SUM(D24:D25)</f>
        <v>0</v>
      </c>
      <c r="E23" s="26">
        <f>SUM(E24:E25)</f>
        <v>0</v>
      </c>
      <c r="F23" s="74"/>
    </row>
    <row r="24" spans="1:6" ht="15.95" customHeight="1" x14ac:dyDescent="0.2">
      <c r="A24" s="78"/>
      <c r="B24" s="79">
        <v>3.1</v>
      </c>
      <c r="C24" s="80">
        <v>5</v>
      </c>
      <c r="D24" s="81"/>
      <c r="E24" s="81"/>
      <c r="F24" s="74"/>
    </row>
    <row r="25" spans="1:6" ht="15.95" customHeight="1" x14ac:dyDescent="0.2">
      <c r="A25" s="78"/>
      <c r="B25" s="79">
        <v>3.2</v>
      </c>
      <c r="C25" s="80">
        <v>5</v>
      </c>
      <c r="D25" s="81"/>
      <c r="E25" s="81"/>
      <c r="F25" s="74"/>
    </row>
    <row r="26" spans="1:6" ht="15.95" customHeight="1" x14ac:dyDescent="0.2">
      <c r="A26" s="78">
        <v>4</v>
      </c>
      <c r="B26" s="79" t="s">
        <v>32</v>
      </c>
      <c r="C26" s="26">
        <v>5</v>
      </c>
      <c r="D26" s="82"/>
      <c r="E26" s="82"/>
      <c r="F26" s="74"/>
    </row>
    <row r="27" spans="1:6" ht="15.95" customHeight="1" x14ac:dyDescent="0.2">
      <c r="A27" s="132" t="s">
        <v>33</v>
      </c>
      <c r="B27" s="133"/>
      <c r="C27" s="83">
        <f>C8+C20+C23+C26</f>
        <v>70</v>
      </c>
      <c r="D27" s="83">
        <f>D8+D20+D23+D26</f>
        <v>0</v>
      </c>
      <c r="E27" s="83">
        <f>E8+E20+E23+E26</f>
        <v>0</v>
      </c>
      <c r="F27" s="74"/>
    </row>
    <row r="28" spans="1:6" ht="15.95" customHeight="1" x14ac:dyDescent="0.2">
      <c r="A28" s="84" t="s">
        <v>34</v>
      </c>
      <c r="B28" s="74"/>
      <c r="C28" s="74"/>
      <c r="D28" s="74"/>
      <c r="E28" s="74"/>
      <c r="F28" s="74"/>
    </row>
    <row r="29" spans="1:6" ht="15.95" customHeight="1" x14ac:dyDescent="0.2">
      <c r="A29" s="128" t="s">
        <v>21</v>
      </c>
      <c r="B29" s="128" t="s">
        <v>22</v>
      </c>
      <c r="C29" s="130" t="s">
        <v>18</v>
      </c>
      <c r="D29" s="25" t="s">
        <v>10</v>
      </c>
      <c r="E29" s="25" t="s">
        <v>4</v>
      </c>
      <c r="F29" s="74"/>
    </row>
    <row r="30" spans="1:6" ht="15.95" customHeight="1" x14ac:dyDescent="0.2">
      <c r="A30" s="129"/>
      <c r="B30" s="129"/>
      <c r="C30" s="131"/>
      <c r="D30" s="17" t="s">
        <v>19</v>
      </c>
      <c r="E30" s="17" t="s">
        <v>20</v>
      </c>
      <c r="F30" s="74"/>
    </row>
    <row r="31" spans="1:6" ht="15.95" customHeight="1" x14ac:dyDescent="0.2">
      <c r="A31" s="78">
        <v>1</v>
      </c>
      <c r="B31" s="79"/>
      <c r="C31" s="26">
        <v>5</v>
      </c>
      <c r="D31" s="82"/>
      <c r="E31" s="82"/>
      <c r="F31" s="74"/>
    </row>
    <row r="32" spans="1:6" ht="15.95" customHeight="1" x14ac:dyDescent="0.2">
      <c r="A32" s="78">
        <v>2</v>
      </c>
      <c r="B32" s="79"/>
      <c r="C32" s="26">
        <v>5</v>
      </c>
      <c r="D32" s="82"/>
      <c r="E32" s="82"/>
      <c r="F32" s="74"/>
    </row>
    <row r="33" spans="1:6" ht="15.95" customHeight="1" x14ac:dyDescent="0.2">
      <c r="A33" s="78">
        <v>3</v>
      </c>
      <c r="B33" s="79"/>
      <c r="C33" s="26">
        <v>5</v>
      </c>
      <c r="D33" s="82"/>
      <c r="E33" s="82"/>
      <c r="F33" s="74"/>
    </row>
    <row r="34" spans="1:6" ht="15.95" customHeight="1" x14ac:dyDescent="0.2">
      <c r="A34" s="78">
        <v>4</v>
      </c>
      <c r="B34" s="79"/>
      <c r="C34" s="26">
        <v>5</v>
      </c>
      <c r="D34" s="82"/>
      <c r="E34" s="82"/>
      <c r="F34" s="74"/>
    </row>
    <row r="35" spans="1:6" ht="15.95" customHeight="1" x14ac:dyDescent="0.2">
      <c r="A35" s="78">
        <v>5</v>
      </c>
      <c r="B35" s="79"/>
      <c r="C35" s="26">
        <v>5</v>
      </c>
      <c r="D35" s="82"/>
      <c r="E35" s="82"/>
      <c r="F35" s="74"/>
    </row>
    <row r="36" spans="1:6" ht="15.95" customHeight="1" x14ac:dyDescent="0.2">
      <c r="A36" s="78">
        <v>6</v>
      </c>
      <c r="B36" s="79"/>
      <c r="C36" s="26">
        <v>5</v>
      </c>
      <c r="D36" s="82"/>
      <c r="E36" s="82"/>
      <c r="F36" s="74"/>
    </row>
    <row r="37" spans="1:6" ht="15.95" customHeight="1" x14ac:dyDescent="0.2">
      <c r="A37" s="126" t="s">
        <v>33</v>
      </c>
      <c r="B37" s="127"/>
      <c r="C37" s="26">
        <f>SUM(C31:C36)</f>
        <v>30</v>
      </c>
      <c r="D37" s="26">
        <f>SUM(D31:D36)</f>
        <v>0</v>
      </c>
      <c r="E37" s="26">
        <f>SUM(E31:E36)</f>
        <v>0</v>
      </c>
      <c r="F37" s="74"/>
    </row>
    <row r="38" spans="1:6" ht="15.95" customHeight="1" x14ac:dyDescent="0.2">
      <c r="A38" s="84" t="s">
        <v>35</v>
      </c>
      <c r="B38" s="74"/>
      <c r="C38" s="74"/>
      <c r="D38" s="74"/>
      <c r="E38" s="74"/>
      <c r="F38" s="74"/>
    </row>
    <row r="39" spans="1:6" ht="15.95" customHeight="1" x14ac:dyDescent="0.2">
      <c r="A39" s="128" t="s">
        <v>21</v>
      </c>
      <c r="B39" s="128" t="s">
        <v>22</v>
      </c>
      <c r="C39" s="130" t="s">
        <v>18</v>
      </c>
      <c r="D39" s="25" t="s">
        <v>10</v>
      </c>
      <c r="E39" s="25" t="s">
        <v>4</v>
      </c>
      <c r="F39" s="74"/>
    </row>
    <row r="40" spans="1:6" ht="15.95" customHeight="1" x14ac:dyDescent="0.2">
      <c r="A40" s="129"/>
      <c r="B40" s="129"/>
      <c r="C40" s="131"/>
      <c r="D40" s="17" t="s">
        <v>19</v>
      </c>
      <c r="E40" s="17" t="s">
        <v>20</v>
      </c>
      <c r="F40" s="74"/>
    </row>
    <row r="41" spans="1:6" ht="15.95" customHeight="1" x14ac:dyDescent="0.2">
      <c r="A41" s="20" t="s">
        <v>36</v>
      </c>
      <c r="B41" s="21"/>
      <c r="C41" s="26">
        <v>70</v>
      </c>
      <c r="D41" s="26">
        <f>D27</f>
        <v>0</v>
      </c>
      <c r="E41" s="26">
        <f>E27</f>
        <v>0</v>
      </c>
    </row>
    <row r="42" spans="1:6" ht="15.95" customHeight="1" x14ac:dyDescent="0.2">
      <c r="A42" s="20" t="s">
        <v>37</v>
      </c>
      <c r="B42" s="21"/>
      <c r="C42" s="26">
        <v>30</v>
      </c>
      <c r="D42" s="26">
        <f>D37</f>
        <v>0</v>
      </c>
      <c r="E42" s="26">
        <f>E37</f>
        <v>0</v>
      </c>
    </row>
    <row r="43" spans="1:6" ht="15.95" customHeight="1" x14ac:dyDescent="0.2">
      <c r="A43" s="20"/>
      <c r="B43" s="21"/>
      <c r="C43" s="26">
        <f>SUM(C41:C42)</f>
        <v>100</v>
      </c>
      <c r="D43" s="26">
        <f>SUM(D41:D42)</f>
        <v>0</v>
      </c>
      <c r="E43" s="26">
        <f>SUM(E41:E42)</f>
        <v>0</v>
      </c>
    </row>
    <row r="45" spans="1:6" ht="15.95" customHeight="1" x14ac:dyDescent="0.2">
      <c r="D45" s="51" t="s">
        <v>70</v>
      </c>
      <c r="E45" s="85" t="str">
        <f>IF(E43&lt;60,"ปรับปรุง",IF(E43&lt;70,"พอใช้",IF(E43&lt;80,"ดี",IF(E43&lt;90,"ดีมาก",IF(E43&gt;=90,"ดีเด่น")))))</f>
        <v>ปรับปรุง</v>
      </c>
    </row>
  </sheetData>
  <mergeCells count="11">
    <mergeCell ref="A37:B37"/>
    <mergeCell ref="A39:A40"/>
    <mergeCell ref="B39:B40"/>
    <mergeCell ref="C39:C40"/>
    <mergeCell ref="C6:C7"/>
    <mergeCell ref="B6:B7"/>
    <mergeCell ref="A6:A7"/>
    <mergeCell ref="A27:B27"/>
    <mergeCell ref="A29:A30"/>
    <mergeCell ref="B29:B30"/>
    <mergeCell ref="C29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70-30ขรก_บริหาร</vt:lpstr>
      <vt:lpstr>70-30ขรก_วิชาการ ทั่วไป</vt:lpstr>
      <vt:lpstr>50-50 ขรก_ทดลองงาน</vt:lpstr>
      <vt:lpstr>80-20 พนงจ้างทั่วไป</vt:lpstr>
      <vt:lpstr>80-20 พนงจ้างภารกิจ</vt:lpstr>
      <vt:lpstr>ครู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2023-09-28T03:41:44Z</cp:lastPrinted>
  <dcterms:created xsi:type="dcterms:W3CDTF">2020-03-30T03:45:24Z</dcterms:created>
  <dcterms:modified xsi:type="dcterms:W3CDTF">2023-11-14T03:34:28Z</dcterms:modified>
</cp:coreProperties>
</file>