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แบบฟอร์มจัดทำงบประมาณรายจ่ายประจำปี 2566\"/>
    </mc:Choice>
  </mc:AlternateContent>
  <xr:revisionPtr revIDLastSave="0" documentId="8_{595CB7BC-A66B-429D-800C-C919F1A8F9E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กองคลัง" sheetId="1" r:id="rId1"/>
    <sheet name="วิชาการ" sheetId="11" r:id="rId2"/>
    <sheet name="ช่าง(งบใหม่)" sheetId="10" r:id="rId3"/>
    <sheet name="สวัสดิการฯ" sheetId="4" r:id="rId4"/>
    <sheet name="สนป." sheetId="5" r:id="rId5"/>
    <sheet name="กองการเจ้าหน้าที่" sheetId="16" r:id="rId6"/>
    <sheet name="สาธารณสุข" sheetId="3" r:id="rId7"/>
    <sheet name="กองการแพทย์" sheetId="7" r:id="rId8"/>
    <sheet name="กองการศึกษา1" sheetId="8" r:id="rId9"/>
    <sheet name="กองการศึกษา 2" sheetId="9" r:id="rId10"/>
    <sheet name="Sheet3" sheetId="14" r:id="rId11"/>
    <sheet name="Sheet1" sheetId="12" r:id="rId12"/>
    <sheet name="Sheet2" sheetId="13" r:id="rId13"/>
  </sheets>
  <externalReferences>
    <externalReference r:id="rId14"/>
  </externalReferences>
  <definedNames>
    <definedName name="_xlnm.Print_Titles" localSheetId="5">กองการเจ้าหน้าที่!$2:$4</definedName>
    <definedName name="_xlnm.Print_Titles" localSheetId="7">กองการแพทย์!$2:$6</definedName>
    <definedName name="_xlnm.Print_Titles" localSheetId="9">'กองการศึกษา 2'!$2:$6</definedName>
    <definedName name="_xlnm.Print_Titles" localSheetId="8">กองการศึกษา1!$2:$6</definedName>
    <definedName name="_xlnm.Print_Titles" localSheetId="0">กองคลัง!$2:$5</definedName>
    <definedName name="_xlnm.Print_Titles" localSheetId="2">'ช่าง(งบใหม่)'!$2:$6</definedName>
    <definedName name="_xlnm.Print_Titles" localSheetId="1">วิชาการ!$2:$4</definedName>
    <definedName name="_xlnm.Print_Titles" localSheetId="4">สนป.!$2:$4</definedName>
    <definedName name="_xlnm.Print_Titles" localSheetId="3">สวัสดิการฯ!$2:$3</definedName>
    <definedName name="_xlnm.Print_Titles" localSheetId="6">สาธารณสุข!$2:$5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0" i="13" l="1"/>
  <c r="L126" i="13"/>
  <c r="K126" i="13"/>
  <c r="J126" i="13"/>
  <c r="I126" i="13"/>
  <c r="H126" i="13"/>
  <c r="G126" i="13"/>
  <c r="F126" i="13"/>
  <c r="E126" i="13"/>
  <c r="D125" i="13"/>
  <c r="D124" i="13"/>
  <c r="D123" i="13"/>
  <c r="D122" i="13"/>
  <c r="D121" i="13"/>
  <c r="D120" i="13"/>
  <c r="D119" i="13"/>
  <c r="D118" i="13"/>
  <c r="D117" i="13"/>
  <c r="D115" i="13"/>
  <c r="D114" i="13"/>
  <c r="D113" i="13"/>
  <c r="D111" i="13"/>
  <c r="D110" i="13"/>
  <c r="D109" i="13"/>
  <c r="D108" i="13"/>
  <c r="D107" i="13"/>
  <c r="D106" i="13"/>
  <c r="D105" i="13"/>
  <c r="D104" i="13"/>
  <c r="D103" i="13"/>
  <c r="D102" i="13"/>
  <c r="C99" i="13"/>
  <c r="K97" i="13"/>
  <c r="K98" i="13" s="1"/>
  <c r="J97" i="13"/>
  <c r="J98" i="13" s="1"/>
  <c r="I97" i="13"/>
  <c r="I98" i="13" s="1"/>
  <c r="H97" i="13"/>
  <c r="H98" i="13" s="1"/>
  <c r="G97" i="13"/>
  <c r="G98" i="13" s="1"/>
  <c r="F97" i="13"/>
  <c r="F98" i="13" s="1"/>
  <c r="E97" i="13"/>
  <c r="E98" i="13" s="1"/>
  <c r="D97" i="13"/>
  <c r="K94" i="13"/>
  <c r="J94" i="13"/>
  <c r="I94" i="13"/>
  <c r="H94" i="13"/>
  <c r="G94" i="13"/>
  <c r="F94" i="13"/>
  <c r="E94" i="13"/>
  <c r="D94" i="13"/>
  <c r="K93" i="13"/>
  <c r="J93" i="13"/>
  <c r="I93" i="13"/>
  <c r="H93" i="13"/>
  <c r="G93" i="13"/>
  <c r="F93" i="13"/>
  <c r="E93" i="13"/>
  <c r="D93" i="13"/>
  <c r="K92" i="13"/>
  <c r="J92" i="13"/>
  <c r="I92" i="13"/>
  <c r="H92" i="13"/>
  <c r="G92" i="13"/>
  <c r="F92" i="13"/>
  <c r="E92" i="13"/>
  <c r="D92" i="13"/>
  <c r="K91" i="13"/>
  <c r="J91" i="13"/>
  <c r="I91" i="13"/>
  <c r="H91" i="13"/>
  <c r="G91" i="13"/>
  <c r="F91" i="13"/>
  <c r="E91" i="13"/>
  <c r="D91" i="13"/>
  <c r="K90" i="13"/>
  <c r="J90" i="13"/>
  <c r="I90" i="13"/>
  <c r="H90" i="13"/>
  <c r="G90" i="13"/>
  <c r="F90" i="13"/>
  <c r="E90" i="13"/>
  <c r="D90" i="13"/>
  <c r="K89" i="13"/>
  <c r="J89" i="13"/>
  <c r="I89" i="13"/>
  <c r="H89" i="13"/>
  <c r="G89" i="13"/>
  <c r="F89" i="13"/>
  <c r="E89" i="13"/>
  <c r="D89" i="13"/>
  <c r="K88" i="13"/>
  <c r="J88" i="13"/>
  <c r="I88" i="13"/>
  <c r="H88" i="13"/>
  <c r="G88" i="13"/>
  <c r="F88" i="13"/>
  <c r="E88" i="13"/>
  <c r="D88" i="13"/>
  <c r="K87" i="13"/>
  <c r="J87" i="13"/>
  <c r="I87" i="13"/>
  <c r="H87" i="13"/>
  <c r="G87" i="13"/>
  <c r="F87" i="13"/>
  <c r="E87" i="13"/>
  <c r="D87" i="13"/>
  <c r="K86" i="13"/>
  <c r="J86" i="13"/>
  <c r="I86" i="13"/>
  <c r="H86" i="13"/>
  <c r="G86" i="13"/>
  <c r="F86" i="13"/>
  <c r="E86" i="13"/>
  <c r="D86" i="13"/>
  <c r="K85" i="13"/>
  <c r="J85" i="13"/>
  <c r="I85" i="13"/>
  <c r="H85" i="13"/>
  <c r="G85" i="13"/>
  <c r="F85" i="13"/>
  <c r="E85" i="13"/>
  <c r="D85" i="13"/>
  <c r="K84" i="13"/>
  <c r="J84" i="13"/>
  <c r="I84" i="13"/>
  <c r="H84" i="13"/>
  <c r="G84" i="13"/>
  <c r="F84" i="13"/>
  <c r="E84" i="13"/>
  <c r="D84" i="13"/>
  <c r="K83" i="13"/>
  <c r="J83" i="13"/>
  <c r="I83" i="13"/>
  <c r="H83" i="13"/>
  <c r="G83" i="13"/>
  <c r="F83" i="13"/>
  <c r="E83" i="13"/>
  <c r="D83" i="13"/>
  <c r="K82" i="13"/>
  <c r="J82" i="13"/>
  <c r="I82" i="13"/>
  <c r="H82" i="13"/>
  <c r="G82" i="13"/>
  <c r="F82" i="13"/>
  <c r="E82" i="13"/>
  <c r="D82" i="13"/>
  <c r="K81" i="13"/>
  <c r="J81" i="13"/>
  <c r="I81" i="13"/>
  <c r="H81" i="13"/>
  <c r="G81" i="13"/>
  <c r="F81" i="13"/>
  <c r="E81" i="13"/>
  <c r="D81" i="13"/>
  <c r="K80" i="13"/>
  <c r="J80" i="13"/>
  <c r="I80" i="13"/>
  <c r="H80" i="13"/>
  <c r="G80" i="13"/>
  <c r="F80" i="13"/>
  <c r="E80" i="13"/>
  <c r="D80" i="13"/>
  <c r="K79" i="13"/>
  <c r="J79" i="13"/>
  <c r="I79" i="13"/>
  <c r="H79" i="13"/>
  <c r="G79" i="13"/>
  <c r="F79" i="13"/>
  <c r="E79" i="13"/>
  <c r="D79" i="13"/>
  <c r="K78" i="13"/>
  <c r="J78" i="13"/>
  <c r="I78" i="13"/>
  <c r="H78" i="13"/>
  <c r="G78" i="13"/>
  <c r="F78" i="13"/>
  <c r="E78" i="13"/>
  <c r="D78" i="13"/>
  <c r="K77" i="13"/>
  <c r="K95" i="13" s="1"/>
  <c r="K99" i="13" s="1"/>
  <c r="J77" i="13"/>
  <c r="J95" i="13" s="1"/>
  <c r="J99" i="13" s="1"/>
  <c r="I77" i="13"/>
  <c r="I95" i="13" s="1"/>
  <c r="I99" i="13" s="1"/>
  <c r="H77" i="13"/>
  <c r="H95" i="13" s="1"/>
  <c r="G77" i="13"/>
  <c r="G95" i="13" s="1"/>
  <c r="G99" i="13" s="1"/>
  <c r="F77" i="13"/>
  <c r="F95" i="13" s="1"/>
  <c r="F99" i="13" s="1"/>
  <c r="E77" i="13"/>
  <c r="E95" i="13" s="1"/>
  <c r="E99" i="13" s="1"/>
  <c r="D77" i="13"/>
  <c r="D95" i="13" s="1"/>
  <c r="E73" i="13"/>
  <c r="D73" i="13"/>
  <c r="K72" i="13"/>
  <c r="K73" i="13" s="1"/>
  <c r="J72" i="13"/>
  <c r="J73" i="13" s="1"/>
  <c r="I72" i="13"/>
  <c r="I73" i="13" s="1"/>
  <c r="H72" i="13"/>
  <c r="H73" i="13" s="1"/>
  <c r="G72" i="13"/>
  <c r="G73" i="13" s="1"/>
  <c r="F72" i="13"/>
  <c r="K69" i="13"/>
  <c r="J69" i="13"/>
  <c r="I69" i="13"/>
  <c r="H69" i="13"/>
  <c r="G69" i="13"/>
  <c r="F69" i="13"/>
  <c r="E69" i="13"/>
  <c r="E70" i="13" s="1"/>
  <c r="D69" i="13"/>
  <c r="K68" i="13"/>
  <c r="J68" i="13"/>
  <c r="I68" i="13"/>
  <c r="H68" i="13"/>
  <c r="G68" i="13"/>
  <c r="F68" i="13"/>
  <c r="D68" i="13"/>
  <c r="K67" i="13"/>
  <c r="J67" i="13"/>
  <c r="I67" i="13"/>
  <c r="H67" i="13"/>
  <c r="G67" i="13"/>
  <c r="F67" i="13"/>
  <c r="D67" i="13"/>
  <c r="K66" i="13"/>
  <c r="J66" i="13"/>
  <c r="I66" i="13"/>
  <c r="H66" i="13"/>
  <c r="G66" i="13"/>
  <c r="F66" i="13"/>
  <c r="D66" i="13"/>
  <c r="K63" i="13"/>
  <c r="J63" i="13"/>
  <c r="I63" i="13"/>
  <c r="H63" i="13"/>
  <c r="G63" i="13"/>
  <c r="F63" i="13"/>
  <c r="E63" i="13"/>
  <c r="D63" i="13"/>
  <c r="K62" i="13"/>
  <c r="J62" i="13"/>
  <c r="I62" i="13"/>
  <c r="H62" i="13"/>
  <c r="G62" i="13"/>
  <c r="F62" i="13"/>
  <c r="E62" i="13"/>
  <c r="D62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K64" i="13" s="1"/>
  <c r="J59" i="13"/>
  <c r="J64" i="13" s="1"/>
  <c r="I59" i="13"/>
  <c r="I64" i="13" s="1"/>
  <c r="H59" i="13"/>
  <c r="H64" i="13" s="1"/>
  <c r="G59" i="13"/>
  <c r="G64" i="13" s="1"/>
  <c r="F59" i="13"/>
  <c r="F64" i="13" s="1"/>
  <c r="E59" i="13"/>
  <c r="E64" i="13" s="1"/>
  <c r="D59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3" i="13"/>
  <c r="L53" i="13" s="1"/>
  <c r="K52" i="13"/>
  <c r="J52" i="13"/>
  <c r="I52" i="13"/>
  <c r="H52" i="13"/>
  <c r="G52" i="13"/>
  <c r="F52" i="13"/>
  <c r="E52" i="13"/>
  <c r="D52" i="13"/>
  <c r="K51" i="13"/>
  <c r="J51" i="13"/>
  <c r="I51" i="13"/>
  <c r="H51" i="13"/>
  <c r="G51" i="13"/>
  <c r="F51" i="13"/>
  <c r="E51" i="13"/>
  <c r="D51" i="13"/>
  <c r="K50" i="13"/>
  <c r="J50" i="13"/>
  <c r="I50" i="13"/>
  <c r="H50" i="13"/>
  <c r="G50" i="13"/>
  <c r="F50" i="13"/>
  <c r="E50" i="13"/>
  <c r="D50" i="13"/>
  <c r="K49" i="13"/>
  <c r="J49" i="13"/>
  <c r="I49" i="13"/>
  <c r="H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G47" i="13"/>
  <c r="F47" i="13"/>
  <c r="E47" i="13"/>
  <c r="D47" i="13"/>
  <c r="K46" i="13"/>
  <c r="J46" i="13"/>
  <c r="I46" i="13"/>
  <c r="H46" i="13"/>
  <c r="G46" i="13"/>
  <c r="F46" i="13"/>
  <c r="E46" i="13"/>
  <c r="D46" i="13"/>
  <c r="K45" i="13"/>
  <c r="J45" i="13"/>
  <c r="I45" i="13"/>
  <c r="H45" i="13"/>
  <c r="G45" i="13"/>
  <c r="F45" i="13"/>
  <c r="E45" i="13"/>
  <c r="D45" i="13"/>
  <c r="K44" i="13"/>
  <c r="J44" i="13"/>
  <c r="I44" i="13"/>
  <c r="H44" i="13"/>
  <c r="G44" i="13"/>
  <c r="F44" i="13"/>
  <c r="E44" i="13"/>
  <c r="D44" i="13"/>
  <c r="K43" i="13"/>
  <c r="L43" i="13" s="1"/>
  <c r="K42" i="13"/>
  <c r="L42" i="13" s="1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K38" i="13" s="1"/>
  <c r="J34" i="13"/>
  <c r="J38" i="13" s="1"/>
  <c r="I34" i="13"/>
  <c r="I38" i="13" s="1"/>
  <c r="H34" i="13"/>
  <c r="H38" i="13" s="1"/>
  <c r="G34" i="13"/>
  <c r="G38" i="13" s="1"/>
  <c r="F34" i="13"/>
  <c r="F38" i="13" s="1"/>
  <c r="E34" i="13"/>
  <c r="E38" i="13" s="1"/>
  <c r="D34" i="13"/>
  <c r="D38" i="13" s="1"/>
  <c r="K32" i="13"/>
  <c r="J32" i="13"/>
  <c r="I32" i="13"/>
  <c r="H32" i="13"/>
  <c r="G32" i="13"/>
  <c r="F32" i="13"/>
  <c r="E32" i="13"/>
  <c r="D32" i="13"/>
  <c r="K31" i="13"/>
  <c r="J31" i="13"/>
  <c r="I31" i="13"/>
  <c r="H31" i="13"/>
  <c r="G31" i="13"/>
  <c r="F31" i="13"/>
  <c r="E31" i="13"/>
  <c r="D31" i="13"/>
  <c r="K30" i="13"/>
  <c r="J30" i="13"/>
  <c r="I30" i="13"/>
  <c r="H30" i="13"/>
  <c r="G30" i="13"/>
  <c r="F30" i="13"/>
  <c r="E30" i="13"/>
  <c r="D30" i="13"/>
  <c r="K29" i="13"/>
  <c r="J29" i="13"/>
  <c r="I29" i="13"/>
  <c r="H29" i="13"/>
  <c r="G29" i="13"/>
  <c r="F29" i="13"/>
  <c r="E29" i="13"/>
  <c r="D29" i="13"/>
  <c r="K28" i="13"/>
  <c r="J28" i="13"/>
  <c r="I28" i="13"/>
  <c r="H28" i="13"/>
  <c r="G28" i="13"/>
  <c r="F28" i="13"/>
  <c r="E28" i="13"/>
  <c r="D28" i="13"/>
  <c r="K27" i="13"/>
  <c r="J27" i="13"/>
  <c r="I27" i="13"/>
  <c r="H27" i="13"/>
  <c r="G27" i="13"/>
  <c r="F27" i="13"/>
  <c r="E27" i="13"/>
  <c r="D27" i="13"/>
  <c r="K26" i="13"/>
  <c r="K33" i="13" s="1"/>
  <c r="J26" i="13"/>
  <c r="J33" i="13" s="1"/>
  <c r="I26" i="13"/>
  <c r="I33" i="13" s="1"/>
  <c r="H26" i="13"/>
  <c r="H33" i="13" s="1"/>
  <c r="G26" i="13"/>
  <c r="G33" i="13" s="1"/>
  <c r="F26" i="13"/>
  <c r="F33" i="13" s="1"/>
  <c r="E26" i="13"/>
  <c r="E33" i="13" s="1"/>
  <c r="D26" i="13"/>
  <c r="D33" i="13" s="1"/>
  <c r="K20" i="13"/>
  <c r="J20" i="13"/>
  <c r="I20" i="13"/>
  <c r="H20" i="13"/>
  <c r="G20" i="13"/>
  <c r="F20" i="13"/>
  <c r="E20" i="13"/>
  <c r="D20" i="13"/>
  <c r="K19" i="13"/>
  <c r="J19" i="13"/>
  <c r="I19" i="13"/>
  <c r="H19" i="13"/>
  <c r="G19" i="13"/>
  <c r="F19" i="13"/>
  <c r="E19" i="13"/>
  <c r="D19" i="13"/>
  <c r="K18" i="13"/>
  <c r="J18" i="13"/>
  <c r="I18" i="13"/>
  <c r="H18" i="13"/>
  <c r="G18" i="13"/>
  <c r="F18" i="13"/>
  <c r="E18" i="13"/>
  <c r="D18" i="13"/>
  <c r="K17" i="13"/>
  <c r="J17" i="13"/>
  <c r="I17" i="13"/>
  <c r="H17" i="13"/>
  <c r="G17" i="13"/>
  <c r="F17" i="13"/>
  <c r="E17" i="13"/>
  <c r="D17" i="13"/>
  <c r="K16" i="13"/>
  <c r="J16" i="13"/>
  <c r="I16" i="13"/>
  <c r="H16" i="13"/>
  <c r="G16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K21" i="13" s="1"/>
  <c r="J14" i="13"/>
  <c r="J21" i="13" s="1"/>
  <c r="I14" i="13"/>
  <c r="I21" i="13" s="1"/>
  <c r="H14" i="13"/>
  <c r="H21" i="13" s="1"/>
  <c r="G14" i="13"/>
  <c r="G21" i="13" s="1"/>
  <c r="F14" i="13"/>
  <c r="F21" i="13" s="1"/>
  <c r="E14" i="13"/>
  <c r="E21" i="13" s="1"/>
  <c r="D14" i="13"/>
  <c r="K12" i="13"/>
  <c r="K22" i="13" s="1"/>
  <c r="J12" i="13"/>
  <c r="I12" i="13"/>
  <c r="I22" i="13" s="1"/>
  <c r="H12" i="13"/>
  <c r="G12" i="13"/>
  <c r="G22" i="13" s="1"/>
  <c r="F12" i="13"/>
  <c r="E12" i="13"/>
  <c r="E22" i="13" s="1"/>
  <c r="D11" i="13"/>
  <c r="L11" i="13" s="1"/>
  <c r="D10" i="13"/>
  <c r="L10" i="13" s="1"/>
  <c r="D9" i="13"/>
  <c r="L9" i="13" s="1"/>
  <c r="D8" i="13"/>
  <c r="L8" i="13" s="1"/>
  <c r="D7" i="13"/>
  <c r="L7" i="13" s="1"/>
  <c r="D6" i="13"/>
  <c r="L6" i="13" s="1"/>
  <c r="D126" i="13" l="1"/>
  <c r="F56" i="13"/>
  <c r="J56" i="13"/>
  <c r="J57" i="13" s="1"/>
  <c r="I70" i="13"/>
  <c r="H22" i="13"/>
  <c r="E56" i="13"/>
  <c r="E57" i="13" s="1"/>
  <c r="E74" i="13" s="1"/>
  <c r="I56" i="13"/>
  <c r="I57" i="13" s="1"/>
  <c r="I74" i="13" s="1"/>
  <c r="I127" i="13" s="1"/>
  <c r="F70" i="13"/>
  <c r="J70" i="13"/>
  <c r="L69" i="13"/>
  <c r="L72" i="13"/>
  <c r="L73" i="13" s="1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7" i="13"/>
  <c r="L98" i="13" s="1"/>
  <c r="J22" i="13"/>
  <c r="L14" i="13"/>
  <c r="L15" i="13"/>
  <c r="L16" i="13"/>
  <c r="L17" i="13"/>
  <c r="L18" i="13"/>
  <c r="L19" i="13"/>
  <c r="L20" i="13"/>
  <c r="L27" i="13"/>
  <c r="L28" i="13"/>
  <c r="L29" i="13"/>
  <c r="L30" i="13"/>
  <c r="L31" i="13"/>
  <c r="L32" i="13"/>
  <c r="L35" i="13"/>
  <c r="L36" i="13"/>
  <c r="L37" i="13"/>
  <c r="D56" i="13"/>
  <c r="D57" i="13" s="1"/>
  <c r="H56" i="13"/>
  <c r="H57" i="13" s="1"/>
  <c r="L40" i="13"/>
  <c r="L41" i="13"/>
  <c r="H70" i="13"/>
  <c r="L67" i="13"/>
  <c r="F22" i="13"/>
  <c r="L54" i="13"/>
  <c r="L55" i="13"/>
  <c r="L59" i="13"/>
  <c r="L60" i="13"/>
  <c r="L61" i="13"/>
  <c r="L62" i="13"/>
  <c r="L63" i="13"/>
  <c r="D70" i="13"/>
  <c r="H99" i="13"/>
  <c r="D98" i="13"/>
  <c r="D99" i="13" s="1"/>
  <c r="G56" i="13"/>
  <c r="K56" i="13"/>
  <c r="K57" i="13" s="1"/>
  <c r="L44" i="13"/>
  <c r="L45" i="13"/>
  <c r="L46" i="13"/>
  <c r="L47" i="13"/>
  <c r="L48" i="13"/>
  <c r="L49" i="13"/>
  <c r="L50" i="13"/>
  <c r="L51" i="13"/>
  <c r="L52" i="13"/>
  <c r="G70" i="13"/>
  <c r="K70" i="13"/>
  <c r="L68" i="13"/>
  <c r="L12" i="13"/>
  <c r="F57" i="13"/>
  <c r="G57" i="13"/>
  <c r="G74" i="13" s="1"/>
  <c r="G127" i="13" s="1"/>
  <c r="L26" i="13"/>
  <c r="L34" i="13"/>
  <c r="D64" i="13"/>
  <c r="L66" i="13"/>
  <c r="F73" i="13"/>
  <c r="L77" i="13"/>
  <c r="L39" i="13"/>
  <c r="D12" i="13"/>
  <c r="D21" i="13"/>
  <c r="L96" i="9"/>
  <c r="Q93" i="9"/>
  <c r="L93" i="9"/>
  <c r="I93" i="9"/>
  <c r="Q73" i="9"/>
  <c r="L73" i="9"/>
  <c r="I73" i="9"/>
  <c r="Q70" i="9"/>
  <c r="Q69" i="9"/>
  <c r="I69" i="9"/>
  <c r="Q67" i="9"/>
  <c r="I66" i="9"/>
  <c r="Q63" i="9"/>
  <c r="L63" i="9"/>
  <c r="I63" i="9"/>
  <c r="L61" i="9"/>
  <c r="Q60" i="9"/>
  <c r="L60" i="9"/>
  <c r="I60" i="9"/>
  <c r="Q59" i="9"/>
  <c r="L59" i="9"/>
  <c r="I59" i="9"/>
  <c r="Q58" i="9"/>
  <c r="L58" i="9"/>
  <c r="I58" i="9"/>
  <c r="Q57" i="9"/>
  <c r="L57" i="9"/>
  <c r="I57" i="9"/>
  <c r="Q56" i="9"/>
  <c r="L56" i="9"/>
  <c r="I56" i="9"/>
  <c r="I53" i="9"/>
  <c r="Q52" i="9"/>
  <c r="L52" i="9"/>
  <c r="I52" i="9"/>
  <c r="Q49" i="9"/>
  <c r="L49" i="9"/>
  <c r="I49" i="9"/>
  <c r="Q47" i="9"/>
  <c r="L47" i="9"/>
  <c r="I47" i="9"/>
  <c r="Q46" i="9"/>
  <c r="L46" i="9"/>
  <c r="I46" i="9"/>
  <c r="Q44" i="9"/>
  <c r="L44" i="9"/>
  <c r="I44" i="9"/>
  <c r="Q43" i="9"/>
  <c r="L43" i="9"/>
  <c r="I43" i="9"/>
  <c r="Q42" i="9"/>
  <c r="L42" i="9"/>
  <c r="I42" i="9"/>
  <c r="Q41" i="9"/>
  <c r="L41" i="9"/>
  <c r="I41" i="9"/>
  <c r="Q38" i="9"/>
  <c r="L38" i="9"/>
  <c r="I38" i="9"/>
  <c r="Q37" i="9"/>
  <c r="L37" i="9"/>
  <c r="I37" i="9"/>
  <c r="Q36" i="9"/>
  <c r="L36" i="9"/>
  <c r="I36" i="9"/>
  <c r="L35" i="9"/>
  <c r="I35" i="9"/>
  <c r="Q34" i="9"/>
  <c r="L34" i="9"/>
  <c r="I34" i="9"/>
  <c r="Q31" i="9"/>
  <c r="L31" i="9"/>
  <c r="I31" i="9"/>
  <c r="Q30" i="9"/>
  <c r="L30" i="9"/>
  <c r="I30" i="9"/>
  <c r="Q29" i="9"/>
  <c r="L29" i="9"/>
  <c r="I29" i="9"/>
  <c r="Q28" i="9"/>
  <c r="L28" i="9"/>
  <c r="I28" i="9"/>
  <c r="Q27" i="9"/>
  <c r="L27" i="9"/>
  <c r="I27" i="9"/>
  <c r="Q26" i="9"/>
  <c r="L26" i="9"/>
  <c r="I26" i="9"/>
  <c r="Q25" i="9"/>
  <c r="L25" i="9"/>
  <c r="I25" i="9"/>
  <c r="Q24" i="9"/>
  <c r="L24" i="9"/>
  <c r="I24" i="9"/>
  <c r="Q23" i="9"/>
  <c r="L23" i="9"/>
  <c r="I23" i="9"/>
  <c r="Q19" i="9"/>
  <c r="I19" i="9"/>
  <c r="E19" i="9"/>
  <c r="I18" i="9"/>
  <c r="Q17" i="9"/>
  <c r="L17" i="9"/>
  <c r="L19" i="9" s="1"/>
  <c r="I17" i="9"/>
  <c r="E17" i="9"/>
  <c r="I16" i="9"/>
  <c r="Q15" i="9"/>
  <c r="I15" i="9"/>
  <c r="E15" i="9"/>
  <c r="Q12" i="9"/>
  <c r="L12" i="9"/>
  <c r="I12" i="9"/>
  <c r="E12" i="9"/>
  <c r="Q11" i="9"/>
  <c r="L11" i="9"/>
  <c r="I11" i="9"/>
  <c r="E11" i="9"/>
  <c r="Q9" i="9"/>
  <c r="L9" i="9"/>
  <c r="I9" i="9"/>
  <c r="E9" i="9"/>
  <c r="Q8" i="9"/>
  <c r="L8" i="9"/>
  <c r="I8" i="9"/>
  <c r="E8" i="9"/>
  <c r="F117" i="8"/>
  <c r="L95" i="13" l="1"/>
  <c r="L99" i="13" s="1"/>
  <c r="K74" i="13"/>
  <c r="K127" i="13" s="1"/>
  <c r="R60" i="9"/>
  <c r="R44" i="9"/>
  <c r="L53" i="9"/>
  <c r="R58" i="9"/>
  <c r="R93" i="9"/>
  <c r="R63" i="9"/>
  <c r="R67" i="9" s="1"/>
  <c r="H74" i="13"/>
  <c r="H127" i="13" s="1"/>
  <c r="L33" i="13"/>
  <c r="L56" i="13"/>
  <c r="L38" i="13"/>
  <c r="J74" i="13"/>
  <c r="J127" i="13" s="1"/>
  <c r="F74" i="13"/>
  <c r="F127" i="13" s="1"/>
  <c r="L64" i="13"/>
  <c r="L70" i="13"/>
  <c r="L21" i="13"/>
  <c r="L22" i="13" s="1"/>
  <c r="E127" i="13"/>
  <c r="E100" i="13"/>
  <c r="H100" i="13"/>
  <c r="D22" i="13"/>
  <c r="D74" i="13" s="1"/>
  <c r="I100" i="13"/>
  <c r="G100" i="13"/>
  <c r="R26" i="9"/>
  <c r="R30" i="9"/>
  <c r="Q35" i="9"/>
  <c r="Q53" i="9"/>
  <c r="R41" i="9"/>
  <c r="I61" i="9"/>
  <c r="I67" i="9"/>
  <c r="I96" i="9"/>
  <c r="R96" i="9" s="1"/>
  <c r="R28" i="9"/>
  <c r="R34" i="9"/>
  <c r="R37" i="9"/>
  <c r="Q96" i="9"/>
  <c r="Q61" i="9"/>
  <c r="R9" i="9"/>
  <c r="R12" i="9"/>
  <c r="R27" i="9"/>
  <c r="R35" i="9"/>
  <c r="R47" i="9"/>
  <c r="R52" i="9"/>
  <c r="R23" i="9"/>
  <c r="R25" i="9"/>
  <c r="R29" i="9"/>
  <c r="R31" i="9"/>
  <c r="L54" i="9"/>
  <c r="R38" i="9"/>
  <c r="R42" i="9"/>
  <c r="I54" i="9"/>
  <c r="R56" i="9"/>
  <c r="L15" i="9"/>
  <c r="R11" i="9"/>
  <c r="R24" i="9"/>
  <c r="R43" i="9"/>
  <c r="R46" i="9"/>
  <c r="R49" i="9"/>
  <c r="R57" i="9"/>
  <c r="R59" i="9"/>
  <c r="R15" i="9"/>
  <c r="L67" i="9"/>
  <c r="R73" i="9"/>
  <c r="R8" i="9"/>
  <c r="R17" i="9"/>
  <c r="R19" i="9" s="1"/>
  <c r="R36" i="9"/>
  <c r="I70" i="9"/>
  <c r="K100" i="13" l="1"/>
  <c r="F100" i="13"/>
  <c r="L57" i="13"/>
  <c r="I71" i="9"/>
  <c r="I117" i="9" s="1"/>
  <c r="J100" i="13"/>
  <c r="Q54" i="9"/>
  <c r="Q71" i="9" s="1"/>
  <c r="Q117" i="9" s="1"/>
  <c r="D127" i="13"/>
  <c r="L127" i="13" s="1"/>
  <c r="L74" i="13"/>
  <c r="L100" i="13" s="1"/>
  <c r="D100" i="13"/>
  <c r="L130" i="13" s="1"/>
  <c r="R53" i="9"/>
  <c r="R54" i="9" s="1"/>
  <c r="L71" i="9"/>
  <c r="L117" i="9" s="1"/>
  <c r="R61" i="9"/>
  <c r="H117" i="7"/>
  <c r="B131" i="13" l="1"/>
  <c r="J130" i="13"/>
  <c r="R71" i="9"/>
  <c r="R117" i="9" s="1"/>
</calcChain>
</file>

<file path=xl/sharedStrings.xml><?xml version="1.0" encoding="utf-8"?>
<sst xmlns="http://schemas.openxmlformats.org/spreadsheetml/2006/main" count="1411" uniqueCount="266">
  <si>
    <t>ที่</t>
  </si>
  <si>
    <t xml:space="preserve">                    หน่วยงาน</t>
  </si>
  <si>
    <t>รหัส</t>
  </si>
  <si>
    <t>รวม</t>
  </si>
  <si>
    <t>เงินเดือนพนักงานเทศบาล</t>
  </si>
  <si>
    <t>ค่าจ้างลูกจ้างประจำ</t>
  </si>
  <si>
    <t>หมวดค่าจ้างชั่วคราว</t>
  </si>
  <si>
    <t>รวมหมวดค่าจ้างชั่วคราว</t>
  </si>
  <si>
    <t>หมวดค่าตอบแทนใช้สอยและวัสดุ</t>
  </si>
  <si>
    <t>ค่าตอบแทน</t>
  </si>
  <si>
    <t>ค่าเบี้ยประชุม</t>
  </si>
  <si>
    <t>ค่าตอบแทนนอกเวลา O.T</t>
  </si>
  <si>
    <t>ค่าเช่าบ้าน</t>
  </si>
  <si>
    <t>เงินช่วยเหลือการศึกษาบุตร</t>
  </si>
  <si>
    <t>ค่ารักษาพยาบาล</t>
  </si>
  <si>
    <t>เงินช่วยเหลือบุตร</t>
  </si>
  <si>
    <t>รวมค่าตอบแทน</t>
  </si>
  <si>
    <t>รายจ่ายเพื่อให้ได้มาซึ่งบริการ</t>
  </si>
  <si>
    <t>ค่าบำรุงรักษาซ่อมแซมทรัพย์สิน</t>
  </si>
  <si>
    <t>ค่ารับรองและพิธีการ</t>
  </si>
  <si>
    <t>รวมค่าใช้สอย</t>
  </si>
  <si>
    <t>ค่าวัสดุสำนักงาน</t>
  </si>
  <si>
    <t>ค่าวัสดุไฟฟ้าและวิทยุ</t>
  </si>
  <si>
    <t>ค่าวัสดุงานบ้านงานครัว</t>
  </si>
  <si>
    <t>ค่าวัสดุก่อสร้าง</t>
  </si>
  <si>
    <t>ค่าวัสดุยานพาหนะและขนส่ง</t>
  </si>
  <si>
    <t>ค่าวัสดุคอมพิวเตอร์</t>
  </si>
  <si>
    <t>รวมค่าวัสดุ</t>
  </si>
  <si>
    <t>รวมหมวดค่าตอบแทนใฃ้สอยและวัสดุ</t>
  </si>
  <si>
    <t>หมวดค่าสาธารณูปโภค</t>
  </si>
  <si>
    <t>ค่ากระแสไฟฟ้า</t>
  </si>
  <si>
    <t>ค่าน้ำประปา</t>
  </si>
  <si>
    <t>ค่าโทรศัพท์</t>
  </si>
  <si>
    <t>ค่าไปรษณีย์</t>
  </si>
  <si>
    <t>รวมหมวดค่าสาธารณูปโภค</t>
  </si>
  <si>
    <t>รวมรายจ่ายประจำ</t>
  </si>
  <si>
    <t>ค่าครุภัณฑ์</t>
  </si>
  <si>
    <t>ค่าที่ดินและสิ่งก่อสร้าง</t>
  </si>
  <si>
    <t>รวมรายจ่ายเพื่อการลงทุน</t>
  </si>
  <si>
    <t>งบกลาง</t>
  </si>
  <si>
    <t>งานธุรการ</t>
  </si>
  <si>
    <t>งานการเงิน</t>
  </si>
  <si>
    <t>งานพัสดุ</t>
  </si>
  <si>
    <t>งานจัดเก็บฯ</t>
  </si>
  <si>
    <t>งานแผนที่ภาษี</t>
  </si>
  <si>
    <t>งานบริหารฯ</t>
  </si>
  <si>
    <t>งานวิศวกรรม</t>
  </si>
  <si>
    <t>งานสาธารณูปโภค</t>
  </si>
  <si>
    <t>งานไฟฟ้า</t>
  </si>
  <si>
    <t>งานสวนฯ</t>
  </si>
  <si>
    <t>งานสถาปัตฯ</t>
  </si>
  <si>
    <t>วัสดุโฆษณา</t>
  </si>
  <si>
    <t>วัสดุเครื่องแต่งกาย</t>
  </si>
  <si>
    <t>วัสดุอื่นๆ</t>
  </si>
  <si>
    <t>งานทะเบียน</t>
  </si>
  <si>
    <t>งานท่องเที่ยว</t>
  </si>
  <si>
    <t>งานตรวจสอบฯ</t>
  </si>
  <si>
    <t>งานป้องกัน</t>
  </si>
  <si>
    <t>ค่าตอบแทนผู้ปฏิบัติราชการฯ</t>
  </si>
  <si>
    <t>ค่าวัสดุเชื้อเพลิง</t>
  </si>
  <si>
    <t>ค่าวัสดุวิทยาศาสตร์ฯ</t>
  </si>
  <si>
    <t>งานบริหาร</t>
  </si>
  <si>
    <t>งานบริการ</t>
  </si>
  <si>
    <t>งานรักษาฯ</t>
  </si>
  <si>
    <t>งานตลาด</t>
  </si>
  <si>
    <t>งานโรงฆ่าสัตว์</t>
  </si>
  <si>
    <t xml:space="preserve">ประเภท                              </t>
  </si>
  <si>
    <t>แผนงานบริหารงานทั่วไป(00111)</t>
  </si>
  <si>
    <t>งานเทศกิจ</t>
  </si>
  <si>
    <t>ด้านบริหารงานทั่วไป (00110)</t>
  </si>
  <si>
    <t>แผนงานรักษาความสงบ (00120)</t>
  </si>
  <si>
    <t>แผนงานการศาสนาฯ(00260)</t>
  </si>
  <si>
    <t>ด้านบริการชุมชน(00200)</t>
  </si>
  <si>
    <t>งานบริหารงานคลัง (00113)</t>
  </si>
  <si>
    <t>ด้านบริหารงานทั่วไป (00100)</t>
  </si>
  <si>
    <t>ด้านบริการชุมชนและสังคม</t>
  </si>
  <si>
    <t>ด้าน</t>
  </si>
  <si>
    <t>งานก่อสร้างโครงสร้างพื้นฐาน</t>
  </si>
  <si>
    <t>งานบริหารทั่วไปฯ</t>
  </si>
  <si>
    <t>งานไฟฟ้าถนน</t>
  </si>
  <si>
    <t>งานสวนสาธารณะ</t>
  </si>
  <si>
    <t>ด้านบริการชุมชนและสังคม(00200)</t>
  </si>
  <si>
    <t>แผนงานเคหะและชุมชน (00240)</t>
  </si>
  <si>
    <t>เศรษฐกิจ(00300)</t>
  </si>
  <si>
    <t>แผนงานอุตสาหกรรมและการโยธา(00310)</t>
  </si>
  <si>
    <t>ด้านบริการชุมชนและสังคม (00200)</t>
  </si>
  <si>
    <t>ประเภท                      รวมตั้ง</t>
  </si>
  <si>
    <t>เงินเดือนนายก/รองนายกฯ</t>
  </si>
  <si>
    <t>เงินค่าตอบแทนประจำตำแหน่ง</t>
  </si>
  <si>
    <t>เงินค่าตอบแทนพิเศษนายก/รอง</t>
  </si>
  <si>
    <t>เงินค่าตอบแทนเลขา/ที่ปรึกษา</t>
  </si>
  <si>
    <t>เงินค่าตอบแทนสมาชิกสภา</t>
  </si>
  <si>
    <t>เงินค่าตอบแทนอื่น</t>
  </si>
  <si>
    <t>เงินประจำตำแหน่ง</t>
  </si>
  <si>
    <t xml:space="preserve">เงินเพิ่มต่าง ๆ </t>
  </si>
  <si>
    <t>เงินเดือน(ฝ่ายการเมือง)</t>
  </si>
  <si>
    <t>เงินเดือน(ฝ่ายประจำ)</t>
  </si>
  <si>
    <t>เงินเพิ่มต่างๆของลูกจ้าง</t>
  </si>
  <si>
    <t>ค่าจ้างพนักงานจ้าง</t>
  </si>
  <si>
    <t>เงินเพิ่มต่างๆของพนักงานจ้าง</t>
  </si>
  <si>
    <t>งบดำเนินการ</t>
  </si>
  <si>
    <t>งบบุคคลากร</t>
  </si>
  <si>
    <t>รายจ่ายเกี่ยวเนื่องกับการปฎิบัติราชการฯ</t>
  </si>
  <si>
    <t>รวมเงินเดือนฝ่ายการเมือง</t>
  </si>
  <si>
    <t>รวมเงินเดือนฝ่ายประจำ</t>
  </si>
  <si>
    <t>รวมเงินเดือนทั้งหมด</t>
  </si>
  <si>
    <t>ค่าอาหารเสริมนม</t>
  </si>
  <si>
    <t>ค่าอาหารกลางวันเด็กนักเรียน</t>
  </si>
  <si>
    <t>ค่าวัสดุการเกษตร</t>
  </si>
  <si>
    <t>วัสดุกีฬา</t>
  </si>
  <si>
    <t>ค่าวัสดุการศึกษา</t>
  </si>
  <si>
    <t>วัสดุเครื่องดับเพลิง</t>
  </si>
  <si>
    <t>งบเงินอุดหนุน</t>
  </si>
  <si>
    <t>เงินอุดหนุนอปท.</t>
  </si>
  <si>
    <t>เงินอุดหนุนส่วนราชการ</t>
  </si>
  <si>
    <t>เงินอุดหนุนเอกชน</t>
  </si>
  <si>
    <t>อุดหนุนกิจการสาธารณประโยชน์</t>
  </si>
  <si>
    <t>งบรายจ่ายอื่น</t>
  </si>
  <si>
    <t>ค่าจ้างที่ปรึกษา วิจัยฯ</t>
  </si>
  <si>
    <t>งบลงทุน</t>
  </si>
  <si>
    <t>ค่าบริการโทรคมนาคม</t>
  </si>
  <si>
    <t>ครุภัณฑ์สำนักงาน</t>
  </si>
  <si>
    <t>ครุภัณฑ์การศึกษา</t>
  </si>
  <si>
    <t>ครุภัณฑ์ยานพาหนะ</t>
  </si>
  <si>
    <t>ครุภัณฑ์การเกษตร</t>
  </si>
  <si>
    <t>ครุภัณฑ์ก่อสร้าง</t>
  </si>
  <si>
    <t>ครุภัณฑ์ไฟฟ้าและวิทยุ</t>
  </si>
  <si>
    <t>ครุภัณฑ์โฆษณาฯ</t>
  </si>
  <si>
    <t>ครุภัณฑ์วิทยาศาสตร์ฯ</t>
  </si>
  <si>
    <t>ครุภัณฑ์งานบ้านงานครัว</t>
  </si>
  <si>
    <t>ครุภัณฑ์โรงงาน</t>
  </si>
  <si>
    <t>ครุภัณฑ์เครื่องดับเพลิง</t>
  </si>
  <si>
    <t>ครุภัณฑ์กีฬา</t>
  </si>
  <si>
    <t>ครุภัณฑ์สำรวจ</t>
  </si>
  <si>
    <t>ครุภัณฑ์อาวุธ</t>
  </si>
  <si>
    <t>ครุภัณฑ์ดนตรีฯ</t>
  </si>
  <si>
    <t>ครุภัณฑ์คอมพิวเตอร์</t>
  </si>
  <si>
    <t>ครุภัณฑ์อื่นๆ</t>
  </si>
  <si>
    <t>ค่าบำรุงรักษาและปรับปรุงครุภัณฑ์</t>
  </si>
  <si>
    <t>*</t>
  </si>
  <si>
    <t>รวมค่าครุภัณฑ์</t>
  </si>
  <si>
    <t>รวมค่าที่ดินและสิ่งก่อสร้าง</t>
  </si>
  <si>
    <t>ค่าชำระหนี้เงินต้น</t>
  </si>
  <si>
    <t>ค่าชำระดอกเบี้ย</t>
  </si>
  <si>
    <t>เงินสมทบกองทุนประกันสังคม</t>
  </si>
  <si>
    <t>เบี้ยยังชีพคนชรา</t>
  </si>
  <si>
    <t>เบี้ยยังชีพคนพิการ</t>
  </si>
  <si>
    <t>เบี้ยยังชีพผู้ป่อวยเอดส์</t>
  </si>
  <si>
    <t>สำรองจ่าย</t>
  </si>
  <si>
    <t>รายจ่ายตามข้อผูกพัน</t>
  </si>
  <si>
    <t>เงินช่วยพิเศษ</t>
  </si>
  <si>
    <t>เงินสมทบ กบท.</t>
  </si>
  <si>
    <t>เงินช่วยเหลือค่าครองชีพผู้รับบำนาญ</t>
  </si>
  <si>
    <t>เงินช่วยพิเศษผู้รับบำนาญ</t>
  </si>
  <si>
    <t>เงินบำเหน็จบำนาญพนักงานครู</t>
  </si>
  <si>
    <t>เงิน ชคบ.</t>
  </si>
  <si>
    <t>เงินบำเหน็จลูกจ้างประจำ</t>
  </si>
  <si>
    <t>เงินช่วยเหลือฯประปา</t>
  </si>
  <si>
    <t>เงินช่วยเหลือฯสถานธนานุบาล</t>
  </si>
  <si>
    <t>เงินช่วยเหลือฯโครงการอื่น</t>
  </si>
  <si>
    <t>รวมงบกลาง</t>
  </si>
  <si>
    <t>รวมงบเงินอุดหนุน</t>
  </si>
  <si>
    <t>รวมงบรายจ่ายอื่น</t>
  </si>
  <si>
    <t>แผนงานสาธารณสุข (00220)</t>
  </si>
  <si>
    <t>งานโรงพยาบาล</t>
  </si>
  <si>
    <t>งานบริการสาธารณสุขฯ</t>
  </si>
  <si>
    <t>งานศูนย์บริการฯ</t>
  </si>
  <si>
    <t>รวมทั้งกอง</t>
  </si>
  <si>
    <t>แผนงานการศาสนาวัฒนธรรมและนันทนาการ (00210)</t>
  </si>
  <si>
    <t>งานกีฬาและนันทนาการ</t>
  </si>
  <si>
    <t>งานศาสนาวัฒนธรรมท้องถิ่น</t>
  </si>
  <si>
    <t>งานกิจกรรมเด็กฯ</t>
  </si>
  <si>
    <t>แผนงานการศึกษา (00210)</t>
  </si>
  <si>
    <t>งานบริหารทั่วไปฯ(00211)</t>
  </si>
  <si>
    <t>งานระดับก่อนวัยเรียนฯ (00212)</t>
  </si>
  <si>
    <t>งานศึกษานิเทศก์</t>
  </si>
  <si>
    <t>งานโรงเรียน</t>
  </si>
  <si>
    <t>งานระดับมัธยมศึกษา (00213)</t>
  </si>
  <si>
    <t>งานกิจการนักเรียน</t>
  </si>
  <si>
    <t>งานการศึกษาไม่กำหนดระดับ(00214)</t>
  </si>
  <si>
    <t>งานนิเทศก์</t>
  </si>
  <si>
    <t>งานกิจการฯ</t>
  </si>
  <si>
    <t>งานกิจกรรมฯ</t>
  </si>
  <si>
    <t>รวมแผน</t>
  </si>
  <si>
    <t>งานการศึกษา</t>
  </si>
  <si>
    <t>แผนงานสร้างความเข้มแข็งของชุมชน</t>
  </si>
  <si>
    <t>งานส่งเสริมและสนับสนุนความเข้มแข็งของชุมชน(00250)</t>
  </si>
  <si>
    <t>ประเภท                                      รวมตั้ง</t>
  </si>
  <si>
    <t>รวม ทั้งกอง</t>
  </si>
  <si>
    <t xml:space="preserve"> </t>
  </si>
  <si>
    <t>แผนงานสาธารณสุข</t>
  </si>
  <si>
    <t>แผนงานเคหะและชุมชน</t>
  </si>
  <si>
    <t>แผนงานการพาณิชย์</t>
  </si>
  <si>
    <t>ด้านการเศรษฐกิจ</t>
  </si>
  <si>
    <t>รวมหมวดค่าตอบแทนใช้สอยและวัสดุ</t>
  </si>
  <si>
    <t xml:space="preserve">ประเภท                             </t>
  </si>
  <si>
    <t>งานวางแผนสถิติและวิชาการ (00112)</t>
  </si>
  <si>
    <t>งานวิเคราะห์</t>
  </si>
  <si>
    <t>งานนิติการ</t>
  </si>
  <si>
    <t>งานประชาสัมพันธ์</t>
  </si>
  <si>
    <t>งานกำจัดฯ</t>
  </si>
  <si>
    <t>งานเครื่องจักรฯ</t>
  </si>
  <si>
    <t>งานแบบแผน</t>
  </si>
  <si>
    <t>งานควบคุม</t>
  </si>
  <si>
    <t>งานบำบัดน้ำเสีย</t>
  </si>
  <si>
    <t>งานกำจัดขยะฯ</t>
  </si>
  <si>
    <t>ประเภท              รวมตั้ง</t>
  </si>
  <si>
    <t>การตั้งจ่ายงบประมาณประจำปี 2558</t>
  </si>
  <si>
    <t>สำนักปลัดฯ</t>
  </si>
  <si>
    <t>สาธารณสุขฯ</t>
  </si>
  <si>
    <t>กองการแพทย์</t>
  </si>
  <si>
    <t>ช่าง</t>
  </si>
  <si>
    <t>วิชาการฯ</t>
  </si>
  <si>
    <t>คลัง</t>
  </si>
  <si>
    <t>สวัสดิการฯ</t>
  </si>
  <si>
    <t>ศึกษา</t>
  </si>
  <si>
    <t>รวมเงินเดือนฝ่ายการเมืองปี58</t>
  </si>
  <si>
    <t>รวมเงินเดือนฝ่ายประจำ58</t>
  </si>
  <si>
    <t>รวมเงินเดือนทั้งหมด58</t>
  </si>
  <si>
    <t>รวมค่าตอบแทน58</t>
  </si>
  <si>
    <t>รวมค่าใช้สอย58</t>
  </si>
  <si>
    <t>ค่าอาหารกลางวัน</t>
  </si>
  <si>
    <t>รวมค่าวัสดุ58</t>
  </si>
  <si>
    <t>รวมหมวดค่าตอบแทนใช้สอยและวัสดุ58</t>
  </si>
  <si>
    <t>รวมหมวดค่าสาธารณูปโภค58</t>
  </si>
  <si>
    <t>รวมงบเงินอุดหนุน58</t>
  </si>
  <si>
    <t>ปี2558</t>
  </si>
  <si>
    <t>รวมงบรายจ่ายอื่น58</t>
  </si>
  <si>
    <t>รวมรายจ่ายประจำปี58</t>
  </si>
  <si>
    <t>รวมค่าครุภัณฑ์58</t>
  </si>
  <si>
    <t>รวมค่าที่ดินและสิ่งก่อสร้าง58</t>
  </si>
  <si>
    <t>รวมรายจ่ายเพื่อการลงทุน58</t>
  </si>
  <si>
    <t>รวมทั้งสิ้น 2558</t>
  </si>
  <si>
    <t>เงินสมทบกองทุนประกันสังคม5%(558,609)</t>
  </si>
  <si>
    <t>เบี้ยยังชีพผู้สูงอายุ</t>
  </si>
  <si>
    <t>เบี้ยยังชีพผู้ป่วยเอดส์</t>
  </si>
  <si>
    <t>สำรองจ่าย  500,000 + 240,000</t>
  </si>
  <si>
    <t>เงินกองทุนสำรองเลี้ยงชีพลูกจ้างประจำ (กสจ.)</t>
  </si>
  <si>
    <t>โครงการเกษียณอายุราชการก่อนกำหนด</t>
  </si>
  <si>
    <t>เงินสมทบกองทุนบำเหน็จบำนาญข้าราชการส่วนท้องถิ่น (กบท.)</t>
  </si>
  <si>
    <t>เงินบำเหน็จบำนาญข้าราชการถ่ายโอน</t>
  </si>
  <si>
    <t>เงินช่วยพิเศษผู้รับบำนาญข้าราชการถ่ายโอน</t>
  </si>
  <si>
    <t>เงินช่วยพิเศษผู้รับบำนาญพนักงานครู (ชคบ.)</t>
  </si>
  <si>
    <t>เงินช่วยเหลือค่ารักษาพยาบาลผู้รับบำนาญ</t>
  </si>
  <si>
    <t>เงินช่วยเหลือการศึกษาบุตรผู้รับบำนาญ</t>
  </si>
  <si>
    <t>รวมงบกลาง58</t>
  </si>
  <si>
    <t>รวมรายจ่ายทั้งสิ้น 2558</t>
  </si>
  <si>
    <t>หมายเหตุ</t>
  </si>
  <si>
    <t>งบประมาณปี 2558 ประมาณการตั้งไว้ 181,591,850  บาท</t>
  </si>
  <si>
    <t>(ตั้งจ่ายจากเงินรายได้ จำนวน 85,390,400 บาท และ ตั้งจ่ายจากเงินอุดหนุนทั่วไปจำนวน 96,201,450  บาท)</t>
  </si>
  <si>
    <t xml:space="preserve">รวมรายจ่ายทั้งสิ้น </t>
  </si>
  <si>
    <t>รวมรายจ่ายทั้งสิ้น</t>
  </si>
  <si>
    <t>ตารางแสดงรายจ่ายประจำกองสวัสดิการฯ  ประจำปีงบประมาณ  2565</t>
  </si>
  <si>
    <t>ตารางแสดงรายจ่ายประจำสำนักปลัดเทศบาล ประจำปีงบประมาณ  2565</t>
  </si>
  <si>
    <t>รวมรายจ่ายทั้งสิ้น 2565</t>
  </si>
  <si>
    <t>ตารางแสดงรายจ่ายประจำกองสาธารณสุข ประจำปีงบประมาณ  2565</t>
  </si>
  <si>
    <t>ตารางแสดงงบรายจ่าย กองการแพทย์ ประจำปีงบประมาณ  2565</t>
  </si>
  <si>
    <t>ตารางแสดงงบรายจ่าย กองการศึกษา 1 ประจำปีงบประมาณ  2565</t>
  </si>
  <si>
    <t>ตารางแสดงงบรายจ่าย กองการศึกษา 2 ประจำปีงบประมาณ  2565</t>
  </si>
  <si>
    <t>งานบริหารทั่วไป (00111)</t>
  </si>
  <si>
    <t>งานการเจ้าหน้าที่</t>
  </si>
  <si>
    <t>งานวินัย</t>
  </si>
  <si>
    <t>ตารางแสดงรายจ่ายประจำกองการเจ้าหน้าที่ ประจำปีงบประมาณ  2565</t>
  </si>
  <si>
    <t>ตารางแสดงรายจ่ายประจำ กองยุทธศาสตร์และงบประมาณ ประจำปีงบประมาณ  2566</t>
  </si>
  <si>
    <t>ตารางแสดงรายจ่ายประจำกองคลัง  ประจำปีงบประมาณ  2566</t>
  </si>
  <si>
    <t>ตารางแสดงรายจ่ายประจำกองช่าง  ประจำปีงบประมาณ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</si>
</sst>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2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NiramitIT๙"/>
    </font>
    <font>
      <sz val="14"/>
      <name val="TH NiramitIT๙"/>
    </font>
    <font>
      <b/>
      <sz val="10"/>
      <name val="TH NiramitIT๙"/>
    </font>
    <font>
      <b/>
      <sz val="14"/>
      <color rgb="FFFF0000"/>
      <name val="TH NiramitIT๙"/>
    </font>
    <font>
      <b/>
      <sz val="12"/>
      <name val="TH NiramitIT๙"/>
    </font>
    <font>
      <sz val="14"/>
      <color rgb="FFFF0000"/>
      <name val="TH NiramitIT๙"/>
    </font>
    <font>
      <b/>
      <u/>
      <sz val="14"/>
      <name val="TH NiramitIT๙"/>
    </font>
    <font>
      <sz val="12"/>
      <name val="TH NiramitIT๙"/>
    </font>
    <font>
      <sz val="14"/>
      <color indexed="10"/>
      <name val="TH NiramitIT๙"/>
    </font>
    <font>
      <b/>
      <sz val="12"/>
      <color rgb="FFFF0000"/>
      <name val="TH NiramitIT๙"/>
    </font>
    <font>
      <b/>
      <sz val="14"/>
      <color indexed="12"/>
      <name val="TH NiramitIT๙"/>
    </font>
    <font>
      <b/>
      <sz val="14"/>
      <color rgb="FF0070C0"/>
      <name val="TH NiramitIT๙"/>
    </font>
    <font>
      <b/>
      <sz val="12"/>
      <color rgb="FF0070C0"/>
      <name val="TH NiramitIT๙"/>
    </font>
    <font>
      <b/>
      <sz val="14"/>
      <color indexed="10"/>
      <name val="TH NiramitIT๙"/>
    </font>
    <font>
      <b/>
      <sz val="14"/>
      <color indexed="20"/>
      <name val="TH NiramitIT๙"/>
    </font>
    <font>
      <u/>
      <sz val="14"/>
      <name val="TH NiramitIT๙"/>
    </font>
    <font>
      <b/>
      <sz val="14"/>
      <color rgb="FF002060"/>
      <name val="TH NiramitIT๙"/>
    </font>
    <font>
      <b/>
      <sz val="12"/>
      <color rgb="FF002060"/>
      <name val="TH NiramitIT๙"/>
    </font>
    <font>
      <b/>
      <sz val="12"/>
      <color indexed="20"/>
      <name val="TH NiramitIT๙"/>
    </font>
    <font>
      <b/>
      <sz val="11"/>
      <name val="TH NiramitIT๙"/>
    </font>
    <font>
      <sz val="11"/>
      <name val="TH NiramitIT๙"/>
    </font>
    <font>
      <sz val="11"/>
      <color rgb="FFFF0000"/>
      <name val="TH NiramitIT๙"/>
    </font>
    <font>
      <sz val="12"/>
      <color rgb="FFFF0000"/>
      <name val="TH NiramitIT๙"/>
    </font>
    <font>
      <b/>
      <sz val="11"/>
      <color rgb="FF0070C0"/>
      <name val="TH NiramitIT๙"/>
    </font>
    <font>
      <b/>
      <sz val="11"/>
      <color rgb="FFFF0000"/>
      <name val="TH NiramitIT๙"/>
    </font>
    <font>
      <b/>
      <sz val="11"/>
      <color indexed="10"/>
      <name val="TH NiramitIT๙"/>
    </font>
    <font>
      <b/>
      <sz val="11"/>
      <color rgb="FF002060"/>
      <name val="TH NiramitIT๙"/>
    </font>
    <font>
      <b/>
      <sz val="11"/>
      <color indexed="20"/>
      <name val="TH NiramitIT๙"/>
    </font>
    <font>
      <sz val="10"/>
      <name val="TH NiramitIT๙"/>
    </font>
    <font>
      <sz val="10"/>
      <color rgb="FFFF0000"/>
      <name val="TH NiramitIT๙"/>
    </font>
    <font>
      <b/>
      <sz val="10"/>
      <color rgb="FF0070C0"/>
      <name val="TH NiramitIT๙"/>
    </font>
    <font>
      <b/>
      <sz val="10"/>
      <color rgb="FFFF0000"/>
      <name val="TH NiramitIT๙"/>
    </font>
    <font>
      <b/>
      <sz val="10"/>
      <color indexed="10"/>
      <name val="TH NiramitIT๙"/>
    </font>
    <font>
      <b/>
      <sz val="10"/>
      <color rgb="FF002060"/>
      <name val="TH NiramitIT๙"/>
    </font>
    <font>
      <b/>
      <sz val="10"/>
      <color indexed="20"/>
      <name val="TH NiramitIT๙"/>
    </font>
    <font>
      <b/>
      <sz val="14"/>
      <color theme="3" tint="0.39997558519241921"/>
      <name val="TH NiramitIT๙"/>
    </font>
    <font>
      <sz val="12"/>
      <color indexed="10"/>
      <name val="TH NiramitIT๙"/>
    </font>
    <font>
      <b/>
      <sz val="14"/>
      <name val="TH Niramit AS"/>
    </font>
    <font>
      <sz val="14"/>
      <name val="TH Niramit AS"/>
    </font>
    <font>
      <b/>
      <sz val="10"/>
      <name val="TH Niramit AS"/>
    </font>
    <font>
      <b/>
      <sz val="12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b/>
      <u/>
      <sz val="14"/>
      <name val="TH Niramit AS"/>
    </font>
    <font>
      <sz val="12"/>
      <name val="TH Niramit AS"/>
    </font>
    <font>
      <sz val="14"/>
      <color indexed="10"/>
      <name val="TH Niramit AS"/>
    </font>
    <font>
      <b/>
      <sz val="12"/>
      <color rgb="FFFF0000"/>
      <name val="TH Niramit AS"/>
    </font>
    <font>
      <b/>
      <sz val="14"/>
      <color indexed="12"/>
      <name val="TH Niramit AS"/>
    </font>
    <font>
      <b/>
      <sz val="14"/>
      <color rgb="FF0070C0"/>
      <name val="TH Niramit AS"/>
    </font>
    <font>
      <b/>
      <sz val="12"/>
      <color rgb="FF0070C0"/>
      <name val="TH Niramit AS"/>
    </font>
    <font>
      <b/>
      <sz val="14"/>
      <color indexed="10"/>
      <name val="TH Niramit AS"/>
    </font>
    <font>
      <b/>
      <sz val="14"/>
      <color indexed="20"/>
      <name val="TH Niramit AS"/>
    </font>
    <font>
      <u/>
      <sz val="14"/>
      <name val="TH Niramit AS"/>
    </font>
    <font>
      <b/>
      <sz val="12"/>
      <color indexed="10"/>
      <name val="TH Niramit AS"/>
    </font>
    <font>
      <b/>
      <sz val="14"/>
      <color rgb="FF002060"/>
      <name val="TH Niramit AS"/>
    </font>
    <font>
      <b/>
      <sz val="12"/>
      <color rgb="FF002060"/>
      <name val="TH Niramit AS"/>
    </font>
    <font>
      <b/>
      <sz val="12"/>
      <color indexed="20"/>
      <name val="TH Niramit AS"/>
    </font>
    <font>
      <b/>
      <sz val="11"/>
      <name val="TH Niramit AS"/>
    </font>
    <font>
      <sz val="12"/>
      <color rgb="FFFF0000"/>
      <name val="TH Niramit AS"/>
    </font>
    <font>
      <b/>
      <u/>
      <sz val="12"/>
      <name val="TH Niramit AS"/>
    </font>
    <font>
      <b/>
      <sz val="14"/>
      <color theme="3" tint="0.39997558519241921"/>
      <name val="TH Niramit AS"/>
    </font>
    <font>
      <u/>
      <sz val="12"/>
      <name val="TH Niramit AS"/>
    </font>
    <font>
      <sz val="12"/>
      <color indexed="10"/>
      <name val="TH Niramit AS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  <font>
      <b/>
      <sz val="14"/>
      <color rgb="FFFF0000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sz val="15"/>
      <color rgb="FFFF0000"/>
      <name val="Angsana New"/>
      <family val="1"/>
    </font>
    <font>
      <sz val="14"/>
      <color rgb="FFFF0000"/>
      <name val="Angsana New"/>
      <family val="1"/>
    </font>
    <font>
      <b/>
      <sz val="15"/>
      <color theme="4"/>
      <name val="Angsana New"/>
      <family val="1"/>
    </font>
    <font>
      <sz val="15"/>
      <color rgb="FFFF0000"/>
      <name val="Angsana New"/>
      <family val="1"/>
    </font>
    <font>
      <i/>
      <sz val="14"/>
      <color rgb="FFFF0000"/>
      <name val="Angsana New"/>
      <family val="1"/>
    </font>
    <font>
      <b/>
      <sz val="15"/>
      <color rgb="FF0070C0"/>
      <name val="Angsana New"/>
      <family val="1"/>
    </font>
    <font>
      <b/>
      <u/>
      <sz val="15"/>
      <name val="Angsana New"/>
      <family val="1"/>
    </font>
    <font>
      <b/>
      <sz val="15"/>
      <color indexed="10"/>
      <name val="Angsana New"/>
      <family val="1"/>
    </font>
    <font>
      <b/>
      <sz val="15"/>
      <color rgb="FF002060"/>
      <name val="Angsana New"/>
      <family val="1"/>
    </font>
    <font>
      <b/>
      <u/>
      <sz val="16"/>
      <name val="Angsana New"/>
      <family val="1"/>
    </font>
    <font>
      <b/>
      <sz val="14"/>
      <color indexed="20"/>
      <name val="Angsana New"/>
      <family val="1"/>
    </font>
    <font>
      <b/>
      <sz val="12"/>
      <name val="Angsana New"/>
      <family val="1"/>
    </font>
    <font>
      <b/>
      <sz val="15"/>
      <color indexed="20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b/>
      <sz val="9"/>
      <name val="TH Niramit AS"/>
    </font>
    <font>
      <b/>
      <sz val="18"/>
      <name val="TH Niramit AS"/>
    </font>
    <font>
      <b/>
      <sz val="8"/>
      <name val="TH Niramit AS"/>
    </font>
    <font>
      <sz val="10"/>
      <name val="TH Niramit AS"/>
    </font>
    <font>
      <b/>
      <sz val="12"/>
      <color indexed="12"/>
      <name val="TH Niramit AS"/>
    </font>
    <font>
      <sz val="11"/>
      <color rgb="FFFF0000"/>
      <name val="TH Niramit AS"/>
    </font>
    <font>
      <sz val="11"/>
      <name val="TH Niramit AS"/>
    </font>
    <font>
      <b/>
      <u/>
      <sz val="11"/>
      <name val="TH Niramit AS"/>
    </font>
    <font>
      <b/>
      <sz val="11"/>
      <color rgb="FF0070C0"/>
      <name val="TH Niramit AS"/>
    </font>
    <font>
      <b/>
      <sz val="11"/>
      <color rgb="FFFF0000"/>
      <name val="TH Niramit AS"/>
    </font>
    <font>
      <u/>
      <sz val="11"/>
      <name val="TH Niramit AS"/>
    </font>
    <font>
      <b/>
      <sz val="11"/>
      <color indexed="10"/>
      <name val="TH Niramit AS"/>
    </font>
    <font>
      <b/>
      <sz val="11"/>
      <color rgb="FF002060"/>
      <name val="TH Niramit AS"/>
    </font>
    <font>
      <b/>
      <sz val="11"/>
      <color indexed="20"/>
      <name val="TH Niramit AS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</cellStyleXfs>
  <cellXfs count="1621">
    <xf numFmtId="0" fontId="0" fillId="0" borderId="0" xfId="0"/>
    <xf numFmtId="0" fontId="4" fillId="0" borderId="0" xfId="0" applyFont="1"/>
    <xf numFmtId="0" fontId="3" fillId="14" borderId="4" xfId="0" applyFont="1" applyFill="1" applyBorder="1" applyAlignment="1">
      <alignment horizontal="center"/>
    </xf>
    <xf numFmtId="3" fontId="3" fillId="0" borderId="4" xfId="0" applyNumberFormat="1" applyFont="1" applyBorder="1"/>
    <xf numFmtId="0" fontId="4" fillId="0" borderId="4" xfId="0" applyFont="1" applyBorder="1"/>
    <xf numFmtId="0" fontId="4" fillId="0" borderId="7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/>
    </xf>
    <xf numFmtId="3" fontId="4" fillId="0" borderId="18" xfId="0" applyNumberFormat="1" applyFont="1" applyBorder="1"/>
    <xf numFmtId="0" fontId="4" fillId="0" borderId="18" xfId="0" applyFont="1" applyBorder="1"/>
    <xf numFmtId="0" fontId="4" fillId="0" borderId="18" xfId="0" applyFont="1" applyBorder="1" applyAlignment="1">
      <alignment horizontal="left"/>
    </xf>
    <xf numFmtId="0" fontId="4" fillId="0" borderId="9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88" fontId="4" fillId="0" borderId="20" xfId="1" applyNumberFormat="1" applyFont="1" applyBorder="1"/>
    <xf numFmtId="0" fontId="9" fillId="0" borderId="4" xfId="0" applyFont="1" applyBorder="1" applyAlignment="1">
      <alignment horizontal="center"/>
    </xf>
    <xf numFmtId="188" fontId="8" fillId="0" borderId="18" xfId="0" applyNumberFormat="1" applyFont="1" applyBorder="1"/>
    <xf numFmtId="188" fontId="8" fillId="0" borderId="69" xfId="0" applyNumberFormat="1" applyFont="1" applyBorder="1"/>
    <xf numFmtId="0" fontId="8" fillId="0" borderId="0" xfId="0" applyFont="1"/>
    <xf numFmtId="3" fontId="3" fillId="0" borderId="18" xfId="0" applyNumberFormat="1" applyFont="1" applyBorder="1"/>
    <xf numFmtId="0" fontId="4" fillId="0" borderId="18" xfId="0" applyFont="1" applyBorder="1" applyAlignment="1"/>
    <xf numFmtId="3" fontId="4" fillId="0" borderId="20" xfId="0" applyNumberFormat="1" applyFont="1" applyBorder="1"/>
    <xf numFmtId="0" fontId="4" fillId="0" borderId="20" xfId="0" applyFont="1" applyBorder="1"/>
    <xf numFmtId="0" fontId="8" fillId="0" borderId="74" xfId="0" applyFont="1" applyFill="1" applyBorder="1" applyAlignment="1">
      <alignment horizontal="center" vertical="center" shrinkToFit="1"/>
    </xf>
    <xf numFmtId="3" fontId="4" fillId="0" borderId="4" xfId="0" applyNumberFormat="1" applyFont="1" applyBorder="1"/>
    <xf numFmtId="3" fontId="13" fillId="0" borderId="18" xfId="0" applyNumberFormat="1" applyFont="1" applyBorder="1"/>
    <xf numFmtId="0" fontId="3" fillId="0" borderId="0" xfId="0" applyFont="1"/>
    <xf numFmtId="0" fontId="14" fillId="0" borderId="18" xfId="0" applyFont="1" applyBorder="1"/>
    <xf numFmtId="0" fontId="14" fillId="0" borderId="0" xfId="0" applyFont="1"/>
    <xf numFmtId="3" fontId="4" fillId="0" borderId="18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16" fillId="0" borderId="20" xfId="0" applyNumberFormat="1" applyFont="1" applyBorder="1"/>
    <xf numFmtId="0" fontId="11" fillId="0" borderId="0" xfId="0" applyFont="1"/>
    <xf numFmtId="3" fontId="16" fillId="0" borderId="18" xfId="0" applyNumberFormat="1" applyFont="1" applyBorder="1"/>
    <xf numFmtId="0" fontId="4" fillId="3" borderId="0" xfId="0" applyFont="1" applyFill="1"/>
    <xf numFmtId="0" fontId="4" fillId="0" borderId="0" xfId="0" applyFont="1" applyBorder="1"/>
    <xf numFmtId="188" fontId="4" fillId="0" borderId="4" xfId="1" applyNumberFormat="1" applyFont="1" applyBorder="1"/>
    <xf numFmtId="188" fontId="4" fillId="0" borderId="18" xfId="1" applyNumberFormat="1" applyFont="1" applyBorder="1"/>
    <xf numFmtId="188" fontId="17" fillId="0" borderId="18" xfId="1" applyNumberFormat="1" applyFont="1" applyFill="1" applyBorder="1"/>
    <xf numFmtId="0" fontId="17" fillId="0" borderId="18" xfId="0" applyFont="1" applyFill="1" applyBorder="1"/>
    <xf numFmtId="0" fontId="6" fillId="0" borderId="69" xfId="0" applyFont="1" applyFill="1" applyBorder="1"/>
    <xf numFmtId="0" fontId="17" fillId="5" borderId="0" xfId="0" applyFont="1" applyFill="1" applyBorder="1"/>
    <xf numFmtId="3" fontId="3" fillId="0" borderId="18" xfId="0" applyNumberFormat="1" applyFont="1" applyFill="1" applyBorder="1" applyAlignment="1">
      <alignment horizontal="right"/>
    </xf>
    <xf numFmtId="0" fontId="3" fillId="4" borderId="0" xfId="0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4" fillId="0" borderId="8" xfId="0" applyNumberFormat="1" applyFont="1" applyBorder="1"/>
    <xf numFmtId="0" fontId="4" fillId="0" borderId="8" xfId="0" applyFont="1" applyBorder="1"/>
    <xf numFmtId="0" fontId="4" fillId="0" borderId="0" xfId="0" applyFont="1" applyFill="1"/>
    <xf numFmtId="0" fontId="4" fillId="0" borderId="0" xfId="0" applyFont="1" applyFill="1" applyBorder="1"/>
    <xf numFmtId="188" fontId="4" fillId="0" borderId="4" xfId="1" applyNumberFormat="1" applyFont="1" applyFill="1" applyBorder="1"/>
    <xf numFmtId="0" fontId="4" fillId="0" borderId="4" xfId="0" applyFont="1" applyFill="1" applyBorder="1"/>
    <xf numFmtId="0" fontId="4" fillId="0" borderId="18" xfId="0" applyFont="1" applyFill="1" applyBorder="1"/>
    <xf numFmtId="188" fontId="4" fillId="0" borderId="18" xfId="1" applyNumberFormat="1" applyFont="1" applyFill="1" applyBorder="1"/>
    <xf numFmtId="3" fontId="4" fillId="0" borderId="18" xfId="0" applyNumberFormat="1" applyFont="1" applyFill="1" applyBorder="1"/>
    <xf numFmtId="0" fontId="3" fillId="0" borderId="54" xfId="0" applyFont="1" applyFill="1" applyBorder="1" applyAlignment="1">
      <alignment horizontal="center" vertical="center" shrinkToFit="1"/>
    </xf>
    <xf numFmtId="0" fontId="4" fillId="0" borderId="69" xfId="0" applyFont="1" applyBorder="1"/>
    <xf numFmtId="0" fontId="4" fillId="0" borderId="55" xfId="0" applyFont="1" applyBorder="1" applyAlignment="1">
      <alignment horizontal="center" vertical="center" shrinkToFit="1"/>
    </xf>
    <xf numFmtId="3" fontId="4" fillId="0" borderId="69" xfId="0" applyNumberFormat="1" applyFont="1" applyBorder="1"/>
    <xf numFmtId="0" fontId="4" fillId="0" borderId="57" xfId="0" applyFont="1" applyBorder="1" applyAlignment="1">
      <alignment horizontal="center" vertical="center" shrinkToFit="1"/>
    </xf>
    <xf numFmtId="188" fontId="4" fillId="0" borderId="69" xfId="1" applyNumberFormat="1" applyFont="1" applyBorder="1"/>
    <xf numFmtId="0" fontId="4" fillId="0" borderId="5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5" xfId="0" applyFont="1" applyBorder="1"/>
    <xf numFmtId="0" fontId="4" fillId="0" borderId="106" xfId="0" applyFont="1" applyBorder="1"/>
    <xf numFmtId="0" fontId="4" fillId="0" borderId="67" xfId="0" applyFont="1" applyBorder="1"/>
    <xf numFmtId="0" fontId="23" fillId="0" borderId="57" xfId="0" applyFont="1" applyBorder="1"/>
    <xf numFmtId="188" fontId="4" fillId="0" borderId="1" xfId="1" applyNumberFormat="1" applyFont="1" applyBorder="1"/>
    <xf numFmtId="3" fontId="13" fillId="0" borderId="69" xfId="0" applyNumberFormat="1" applyFont="1" applyBorder="1"/>
    <xf numFmtId="0" fontId="8" fillId="15" borderId="32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4" fillId="0" borderId="111" xfId="0" applyFont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4" fillId="0" borderId="112" xfId="0" applyFont="1" applyBorder="1" applyAlignment="1">
      <alignment horizontal="center"/>
    </xf>
    <xf numFmtId="3" fontId="13" fillId="0" borderId="18" xfId="0" applyNumberFormat="1" applyFont="1" applyBorder="1" applyAlignment="1">
      <alignment horizontal="right"/>
    </xf>
    <xf numFmtId="3" fontId="13" fillId="0" borderId="69" xfId="0" applyNumberFormat="1" applyFont="1" applyBorder="1" applyAlignment="1">
      <alignment horizontal="right"/>
    </xf>
    <xf numFmtId="3" fontId="16" fillId="0" borderId="69" xfId="0" applyNumberFormat="1" applyFont="1" applyBorder="1"/>
    <xf numFmtId="0" fontId="4" fillId="0" borderId="54" xfId="0" applyFont="1" applyBorder="1" applyAlignment="1">
      <alignment horizontal="center"/>
    </xf>
    <xf numFmtId="3" fontId="17" fillId="0" borderId="18" xfId="0" applyNumberFormat="1" applyFont="1" applyFill="1" applyBorder="1" applyAlignment="1">
      <alignment horizontal="right"/>
    </xf>
    <xf numFmtId="3" fontId="17" fillId="0" borderId="69" xfId="0" applyNumberFormat="1" applyFont="1" applyFill="1" applyBorder="1" applyAlignment="1">
      <alignment horizontal="right"/>
    </xf>
    <xf numFmtId="0" fontId="4" fillId="0" borderId="25" xfId="0" applyFont="1" applyFill="1" applyBorder="1"/>
    <xf numFmtId="0" fontId="4" fillId="0" borderId="76" xfId="0" applyFont="1" applyFill="1" applyBorder="1"/>
    <xf numFmtId="0" fontId="6" fillId="9" borderId="65" xfId="0" applyFont="1" applyFill="1" applyBorder="1" applyAlignment="1">
      <alignment horizontal="center"/>
    </xf>
    <xf numFmtId="0" fontId="4" fillId="0" borderId="11" xfId="0" applyFont="1" applyFill="1" applyBorder="1"/>
    <xf numFmtId="188" fontId="17" fillId="0" borderId="69" xfId="1" applyNumberFormat="1" applyFont="1" applyFill="1" applyBorder="1"/>
    <xf numFmtId="0" fontId="4" fillId="0" borderId="69" xfId="0" applyFont="1" applyFill="1" applyBorder="1"/>
    <xf numFmtId="3" fontId="3" fillId="0" borderId="69" xfId="0" applyNumberFormat="1" applyFont="1" applyFill="1" applyBorder="1" applyAlignment="1">
      <alignment horizontal="right"/>
    </xf>
    <xf numFmtId="0" fontId="6" fillId="9" borderId="63" xfId="0" applyFont="1" applyFill="1" applyBorder="1" applyAlignment="1">
      <alignment horizontal="center"/>
    </xf>
    <xf numFmtId="0" fontId="8" fillId="9" borderId="63" xfId="0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0" fontId="19" fillId="3" borderId="65" xfId="0" applyFont="1" applyFill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71" xfId="0" applyFont="1" applyBorder="1"/>
    <xf numFmtId="0" fontId="4" fillId="11" borderId="32" xfId="0" applyFont="1" applyFill="1" applyBorder="1" applyAlignment="1">
      <alignment horizontal="center"/>
    </xf>
    <xf numFmtId="0" fontId="17" fillId="5" borderId="32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5" fillId="0" borderId="47" xfId="0" applyNumberFormat="1" applyFont="1" applyFill="1" applyBorder="1" applyAlignment="1">
      <alignment horizontal="center" vertical="center"/>
    </xf>
    <xf numFmtId="0" fontId="5" fillId="0" borderId="23" xfId="1" applyNumberFormat="1" applyFont="1" applyBorder="1" applyAlignment="1">
      <alignment horizontal="center"/>
    </xf>
    <xf numFmtId="0" fontId="31" fillId="0" borderId="24" xfId="1" applyNumberFormat="1" applyFont="1" applyBorder="1" applyAlignment="1">
      <alignment horizontal="center"/>
    </xf>
    <xf numFmtId="0" fontId="31" fillId="0" borderId="22" xfId="1" applyNumberFormat="1" applyFont="1" applyBorder="1" applyAlignment="1">
      <alignment horizontal="center"/>
    </xf>
    <xf numFmtId="0" fontId="31" fillId="0" borderId="17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/>
    </xf>
    <xf numFmtId="0" fontId="31" fillId="0" borderId="23" xfId="0" applyNumberFormat="1" applyFont="1" applyBorder="1" applyAlignment="1">
      <alignment horizontal="center"/>
    </xf>
    <xf numFmtId="0" fontId="31" fillId="0" borderId="24" xfId="0" applyNumberFormat="1" applyFont="1" applyBorder="1" applyAlignment="1">
      <alignment horizontal="center"/>
    </xf>
    <xf numFmtId="0" fontId="31" fillId="0" borderId="22" xfId="0" applyNumberFormat="1" applyFont="1" applyBorder="1" applyAlignment="1">
      <alignment horizontal="center"/>
    </xf>
    <xf numFmtId="0" fontId="32" fillId="15" borderId="17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1" fillId="0" borderId="36" xfId="0" applyNumberFormat="1" applyFont="1" applyBorder="1" applyAlignment="1">
      <alignment horizontal="center"/>
    </xf>
    <xf numFmtId="0" fontId="33" fillId="0" borderId="31" xfId="0" applyNumberFormat="1" applyFont="1" applyFill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4" fillId="9" borderId="38" xfId="0" applyNumberFormat="1" applyFont="1" applyFill="1" applyBorder="1" applyAlignment="1">
      <alignment horizontal="center"/>
    </xf>
    <xf numFmtId="0" fontId="34" fillId="9" borderId="31" xfId="0" applyNumberFormat="1" applyFont="1" applyFill="1" applyBorder="1" applyAlignment="1">
      <alignment horizontal="center"/>
    </xf>
    <xf numFmtId="0" fontId="35" fillId="9" borderId="31" xfId="0" applyNumberFormat="1" applyFont="1" applyFill="1" applyBorder="1" applyAlignment="1">
      <alignment horizontal="center"/>
    </xf>
    <xf numFmtId="0" fontId="37" fillId="0" borderId="23" xfId="0" applyNumberFormat="1" applyFont="1" applyBorder="1" applyAlignment="1">
      <alignment horizontal="center"/>
    </xf>
    <xf numFmtId="0" fontId="5" fillId="11" borderId="17" xfId="0" applyNumberFormat="1" applyFont="1" applyFill="1" applyBorder="1" applyAlignment="1">
      <alignment horizontal="center"/>
    </xf>
    <xf numFmtId="0" fontId="31" fillId="11" borderId="17" xfId="0" applyNumberFormat="1" applyFont="1" applyFill="1" applyBorder="1" applyAlignment="1">
      <alignment horizontal="center"/>
    </xf>
    <xf numFmtId="0" fontId="37" fillId="5" borderId="17" xfId="0" applyNumberFormat="1" applyFont="1" applyFill="1" applyBorder="1" applyAlignment="1">
      <alignment horizontal="center"/>
    </xf>
    <xf numFmtId="0" fontId="5" fillId="10" borderId="17" xfId="0" applyNumberFormat="1" applyFont="1" applyFill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22" fillId="0" borderId="47" xfId="0" applyNumberFormat="1" applyFont="1" applyFill="1" applyBorder="1" applyAlignment="1">
      <alignment horizontal="center" vertical="center"/>
    </xf>
    <xf numFmtId="0" fontId="22" fillId="0" borderId="23" xfId="1" applyNumberFormat="1" applyFont="1" applyBorder="1" applyAlignment="1">
      <alignment horizontal="center"/>
    </xf>
    <xf numFmtId="0" fontId="23" fillId="0" borderId="24" xfId="1" applyNumberFormat="1" applyFont="1" applyBorder="1" applyAlignment="1">
      <alignment horizontal="center"/>
    </xf>
    <xf numFmtId="0" fontId="23" fillId="0" borderId="22" xfId="1" applyNumberFormat="1" applyFont="1" applyBorder="1" applyAlignment="1">
      <alignment horizontal="center"/>
    </xf>
    <xf numFmtId="0" fontId="23" fillId="0" borderId="17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23" fillId="0" borderId="23" xfId="0" applyNumberFormat="1" applyFont="1" applyBorder="1" applyAlignment="1">
      <alignment horizontal="center"/>
    </xf>
    <xf numFmtId="0" fontId="23" fillId="0" borderId="24" xfId="0" applyNumberFormat="1" applyFont="1" applyBorder="1" applyAlignment="1">
      <alignment horizontal="center"/>
    </xf>
    <xf numFmtId="0" fontId="23" fillId="0" borderId="22" xfId="0" applyNumberFormat="1" applyFont="1" applyBorder="1" applyAlignment="1">
      <alignment horizontal="center"/>
    </xf>
    <xf numFmtId="0" fontId="22" fillId="0" borderId="22" xfId="0" applyNumberFormat="1" applyFont="1" applyBorder="1" applyAlignment="1">
      <alignment horizontal="center"/>
    </xf>
    <xf numFmtId="0" fontId="22" fillId="0" borderId="23" xfId="0" applyNumberFormat="1" applyFont="1" applyFill="1" applyBorder="1" applyAlignment="1">
      <alignment horizontal="center"/>
    </xf>
    <xf numFmtId="0" fontId="22" fillId="0" borderId="24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0" fontId="23" fillId="0" borderId="36" xfId="0" applyNumberFormat="1" applyFont="1" applyBorder="1" applyAlignment="1">
      <alignment horizontal="center"/>
    </xf>
    <xf numFmtId="0" fontId="26" fillId="0" borderId="31" xfId="0" applyNumberFormat="1" applyFont="1" applyFill="1" applyBorder="1" applyAlignment="1">
      <alignment horizontal="center"/>
    </xf>
    <xf numFmtId="0" fontId="23" fillId="0" borderId="37" xfId="0" applyNumberFormat="1" applyFont="1" applyBorder="1" applyAlignment="1">
      <alignment horizontal="center"/>
    </xf>
    <xf numFmtId="0" fontId="27" fillId="9" borderId="38" xfId="0" applyNumberFormat="1" applyFont="1" applyFill="1" applyBorder="1" applyAlignment="1">
      <alignment horizontal="center"/>
    </xf>
    <xf numFmtId="0" fontId="27" fillId="9" borderId="31" xfId="0" applyNumberFormat="1" applyFont="1" applyFill="1" applyBorder="1" applyAlignment="1">
      <alignment horizontal="center"/>
    </xf>
    <xf numFmtId="0" fontId="28" fillId="9" borderId="31" xfId="0" applyNumberFormat="1" applyFont="1" applyFill="1" applyBorder="1" applyAlignment="1">
      <alignment horizontal="center"/>
    </xf>
    <xf numFmtId="0" fontId="29" fillId="3" borderId="38" xfId="0" applyNumberFormat="1" applyFont="1" applyFill="1" applyBorder="1" applyAlignment="1">
      <alignment horizontal="center"/>
    </xf>
    <xf numFmtId="0" fontId="30" fillId="0" borderId="23" xfId="0" applyNumberFormat="1" applyFont="1" applyBorder="1" applyAlignment="1">
      <alignment horizontal="center"/>
    </xf>
    <xf numFmtId="0" fontId="22" fillId="11" borderId="17" xfId="0" applyNumberFormat="1" applyFont="1" applyFill="1" applyBorder="1" applyAlignment="1">
      <alignment horizontal="center"/>
    </xf>
    <xf numFmtId="0" fontId="23" fillId="11" borderId="17" xfId="0" applyNumberFormat="1" applyFont="1" applyFill="1" applyBorder="1" applyAlignment="1">
      <alignment horizontal="center"/>
    </xf>
    <xf numFmtId="0" fontId="22" fillId="10" borderId="17" xfId="0" applyNumberFormat="1" applyFont="1" applyFill="1" applyBorder="1" applyAlignment="1">
      <alignment horizontal="center"/>
    </xf>
    <xf numFmtId="3" fontId="23" fillId="0" borderId="0" xfId="0" applyNumberFormat="1" applyFont="1" applyAlignment="1">
      <alignment horizontal="center"/>
    </xf>
    <xf numFmtId="0" fontId="3" fillId="14" borderId="56" xfId="0" applyFont="1" applyFill="1" applyBorder="1" applyAlignment="1">
      <alignment horizontal="center"/>
    </xf>
    <xf numFmtId="0" fontId="4" fillId="0" borderId="4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left"/>
    </xf>
    <xf numFmtId="0" fontId="4" fillId="0" borderId="70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left"/>
    </xf>
    <xf numFmtId="0" fontId="4" fillId="0" borderId="5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/>
    </xf>
    <xf numFmtId="0" fontId="4" fillId="0" borderId="57" xfId="0" applyFont="1" applyBorder="1"/>
    <xf numFmtId="0" fontId="4" fillId="0" borderId="43" xfId="0" applyFont="1" applyBorder="1" applyAlignment="1">
      <alignment horizontal="center" vertical="center" shrinkToFit="1"/>
    </xf>
    <xf numFmtId="0" fontId="4" fillId="0" borderId="58" xfId="0" applyFont="1" applyBorder="1"/>
    <xf numFmtId="0" fontId="8" fillId="15" borderId="60" xfId="0" applyFont="1" applyFill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55" xfId="0" applyFont="1" applyBorder="1"/>
    <xf numFmtId="0" fontId="10" fillId="0" borderId="57" xfId="0" applyFont="1" applyBorder="1"/>
    <xf numFmtId="0" fontId="4" fillId="0" borderId="43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4" fillId="0" borderId="70" xfId="0" applyFont="1" applyBorder="1" applyAlignment="1">
      <alignment horizontal="center"/>
    </xf>
    <xf numFmtId="0" fontId="4" fillId="11" borderId="51" xfId="0" applyFont="1" applyFill="1" applyBorder="1" applyAlignment="1">
      <alignment horizontal="center"/>
    </xf>
    <xf numFmtId="0" fontId="3" fillId="11" borderId="32" xfId="0" applyFont="1" applyFill="1" applyBorder="1" applyAlignment="1">
      <alignment horizontal="left"/>
    </xf>
    <xf numFmtId="0" fontId="3" fillId="0" borderId="5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4" fillId="0" borderId="5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10" borderId="56" xfId="0" applyFont="1" applyFill="1" applyBorder="1" applyAlignment="1">
      <alignment horizontal="center"/>
    </xf>
    <xf numFmtId="0" fontId="3" fillId="2" borderId="53" xfId="0" applyFont="1" applyFill="1" applyBorder="1"/>
    <xf numFmtId="0" fontId="3" fillId="2" borderId="54" xfId="0" applyFont="1" applyFill="1" applyBorder="1"/>
    <xf numFmtId="0" fontId="3" fillId="0" borderId="102" xfId="0" applyFont="1" applyFill="1" applyBorder="1" applyAlignment="1">
      <alignment horizontal="center" vertical="center" shrinkToFit="1"/>
    </xf>
    <xf numFmtId="0" fontId="4" fillId="0" borderId="102" xfId="0" applyFont="1" applyBorder="1"/>
    <xf numFmtId="0" fontId="22" fillId="0" borderId="109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/>
    </xf>
    <xf numFmtId="0" fontId="22" fillId="0" borderId="100" xfId="0" applyFont="1" applyFill="1" applyBorder="1" applyAlignment="1">
      <alignment horizontal="center"/>
    </xf>
    <xf numFmtId="0" fontId="22" fillId="0" borderId="48" xfId="0" applyFont="1" applyFill="1" applyBorder="1" applyAlignment="1">
      <alignment horizontal="center"/>
    </xf>
    <xf numFmtId="0" fontId="27" fillId="0" borderId="101" xfId="0" applyFont="1" applyFill="1" applyBorder="1" applyAlignment="1">
      <alignment horizontal="center"/>
    </xf>
    <xf numFmtId="0" fontId="22" fillId="0" borderId="45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horizontal="center" vertical="center"/>
    </xf>
    <xf numFmtId="0" fontId="22" fillId="0" borderId="7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/>
    </xf>
    <xf numFmtId="0" fontId="22" fillId="0" borderId="7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55" xfId="0" applyFont="1" applyFill="1" applyBorder="1" applyAlignment="1">
      <alignment horizontal="center" vertical="center"/>
    </xf>
    <xf numFmtId="3" fontId="3" fillId="0" borderId="75" xfId="0" applyNumberFormat="1" applyFont="1" applyFill="1" applyBorder="1"/>
    <xf numFmtId="0" fontId="4" fillId="0" borderId="75" xfId="0" applyFont="1" applyFill="1" applyBorder="1"/>
    <xf numFmtId="0" fontId="4" fillId="0" borderId="33" xfId="0" applyFont="1" applyFill="1" applyBorder="1"/>
    <xf numFmtId="0" fontId="4" fillId="0" borderId="57" xfId="0" applyFont="1" applyFill="1" applyBorder="1"/>
    <xf numFmtId="3" fontId="4" fillId="0" borderId="75" xfId="0" applyNumberFormat="1" applyFont="1" applyFill="1" applyBorder="1"/>
    <xf numFmtId="3" fontId="4" fillId="0" borderId="69" xfId="0" applyNumberFormat="1" applyFont="1" applyFill="1" applyBorder="1"/>
    <xf numFmtId="3" fontId="4" fillId="0" borderId="57" xfId="0" applyNumberFormat="1" applyFont="1" applyFill="1" applyBorder="1"/>
    <xf numFmtId="188" fontId="4" fillId="0" borderId="75" xfId="1" applyNumberFormat="1" applyFont="1" applyFill="1" applyBorder="1"/>
    <xf numFmtId="188" fontId="4" fillId="0" borderId="69" xfId="1" applyNumberFormat="1" applyFont="1" applyFill="1" applyBorder="1"/>
    <xf numFmtId="188" fontId="4" fillId="0" borderId="94" xfId="1" applyNumberFormat="1" applyFont="1" applyFill="1" applyBorder="1"/>
    <xf numFmtId="188" fontId="4" fillId="0" borderId="1" xfId="1" applyNumberFormat="1" applyFont="1" applyFill="1" applyBorder="1"/>
    <xf numFmtId="3" fontId="4" fillId="0" borderId="71" xfId="0" applyNumberFormat="1" applyFont="1" applyFill="1" applyBorder="1"/>
    <xf numFmtId="188" fontId="4" fillId="0" borderId="71" xfId="1" applyNumberFormat="1" applyFont="1" applyFill="1" applyBorder="1"/>
    <xf numFmtId="0" fontId="4" fillId="0" borderId="2" xfId="0" applyFont="1" applyFill="1" applyBorder="1"/>
    <xf numFmtId="3" fontId="4" fillId="0" borderId="58" xfId="0" applyNumberFormat="1" applyFont="1" applyFill="1" applyBorder="1"/>
    <xf numFmtId="3" fontId="8" fillId="0" borderId="14" xfId="0" applyNumberFormat="1" applyFont="1" applyFill="1" applyBorder="1"/>
    <xf numFmtId="3" fontId="8" fillId="0" borderId="20" xfId="0" applyNumberFormat="1" applyFont="1" applyFill="1" applyBorder="1"/>
    <xf numFmtId="3" fontId="8" fillId="0" borderId="35" xfId="0" applyNumberFormat="1" applyFont="1" applyFill="1" applyBorder="1"/>
    <xf numFmtId="188" fontId="8" fillId="0" borderId="14" xfId="1" applyNumberFormat="1" applyFont="1" applyFill="1" applyBorder="1"/>
    <xf numFmtId="188" fontId="8" fillId="0" borderId="20" xfId="1" applyNumberFormat="1" applyFont="1" applyFill="1" applyBorder="1"/>
    <xf numFmtId="188" fontId="4" fillId="0" borderId="35" xfId="1" applyNumberFormat="1" applyFont="1" applyFill="1" applyBorder="1"/>
    <xf numFmtId="0" fontId="8" fillId="0" borderId="15" xfId="0" applyFont="1" applyFill="1" applyBorder="1"/>
    <xf numFmtId="188" fontId="8" fillId="0" borderId="32" xfId="1" applyNumberFormat="1" applyFont="1" applyFill="1" applyBorder="1"/>
    <xf numFmtId="0" fontId="8" fillId="0" borderId="17" xfId="0" applyFont="1" applyBorder="1"/>
    <xf numFmtId="3" fontId="3" fillId="0" borderId="74" xfId="0" applyNumberFormat="1" applyFont="1" applyFill="1" applyBorder="1"/>
    <xf numFmtId="0" fontId="4" fillId="0" borderId="67" xfId="0" applyFont="1" applyFill="1" applyBorder="1"/>
    <xf numFmtId="0" fontId="4" fillId="0" borderId="74" xfId="0" applyFont="1" applyFill="1" applyBorder="1"/>
    <xf numFmtId="0" fontId="4" fillId="0" borderId="5" xfId="0" applyFont="1" applyFill="1" applyBorder="1"/>
    <xf numFmtId="0" fontId="4" fillId="0" borderId="55" xfId="0" applyFont="1" applyFill="1" applyBorder="1"/>
    <xf numFmtId="188" fontId="4" fillId="0" borderId="33" xfId="1" applyNumberFormat="1" applyFont="1" applyFill="1" applyBorder="1"/>
    <xf numFmtId="188" fontId="4" fillId="0" borderId="57" xfId="1" applyNumberFormat="1" applyFont="1" applyFill="1" applyBorder="1"/>
    <xf numFmtId="3" fontId="6" fillId="0" borderId="75" xfId="0" applyNumberFormat="1" applyFont="1" applyFill="1" applyBorder="1"/>
    <xf numFmtId="188" fontId="8" fillId="0" borderId="18" xfId="0" applyNumberFormat="1" applyFont="1" applyFill="1" applyBorder="1"/>
    <xf numFmtId="188" fontId="8" fillId="0" borderId="75" xfId="1" applyNumberFormat="1" applyFont="1" applyFill="1" applyBorder="1"/>
    <xf numFmtId="188" fontId="8" fillId="0" borderId="18" xfId="1" applyNumberFormat="1" applyFont="1" applyFill="1" applyBorder="1"/>
    <xf numFmtId="188" fontId="8" fillId="0" borderId="75" xfId="0" applyNumberFormat="1" applyFont="1" applyFill="1" applyBorder="1"/>
    <xf numFmtId="188" fontId="8" fillId="0" borderId="33" xfId="0" applyNumberFormat="1" applyFont="1" applyFill="1" applyBorder="1"/>
    <xf numFmtId="188" fontId="8" fillId="0" borderId="57" xfId="1" applyNumberFormat="1" applyFont="1" applyFill="1" applyBorder="1"/>
    <xf numFmtId="0" fontId="8" fillId="0" borderId="0" xfId="0" applyFont="1" applyFill="1"/>
    <xf numFmtId="188" fontId="4" fillId="0" borderId="14" xfId="1" applyNumberFormat="1" applyFont="1" applyFill="1" applyBorder="1"/>
    <xf numFmtId="188" fontId="4" fillId="0" borderId="20" xfId="1" applyNumberFormat="1" applyFont="1" applyFill="1" applyBorder="1"/>
    <xf numFmtId="3" fontId="4" fillId="0" borderId="35" xfId="0" applyNumberFormat="1" applyFont="1" applyFill="1" applyBorder="1"/>
    <xf numFmtId="0" fontId="4" fillId="0" borderId="15" xfId="0" applyFont="1" applyFill="1" applyBorder="1"/>
    <xf numFmtId="3" fontId="4" fillId="0" borderId="32" xfId="0" applyNumberFormat="1" applyFont="1" applyFill="1" applyBorder="1"/>
    <xf numFmtId="0" fontId="8" fillId="15" borderId="60" xfId="0" applyFont="1" applyFill="1" applyBorder="1" applyAlignment="1">
      <alignment horizontal="center" vertical="center" shrinkToFit="1"/>
    </xf>
    <xf numFmtId="188" fontId="4" fillId="0" borderId="93" xfId="1" applyNumberFormat="1" applyFont="1" applyFill="1" applyBorder="1"/>
    <xf numFmtId="188" fontId="4" fillId="0" borderId="62" xfId="1" applyNumberFormat="1" applyFont="1" applyFill="1" applyBorder="1"/>
    <xf numFmtId="3" fontId="4" fillId="0" borderId="73" xfId="0" applyNumberFormat="1" applyFont="1" applyFill="1" applyBorder="1"/>
    <xf numFmtId="188" fontId="4" fillId="0" borderId="73" xfId="1" applyNumberFormat="1" applyFont="1" applyFill="1" applyBorder="1"/>
    <xf numFmtId="0" fontId="4" fillId="0" borderId="59" xfId="0" applyFont="1" applyFill="1" applyBorder="1"/>
    <xf numFmtId="3" fontId="4" fillId="0" borderId="60" xfId="0" applyNumberFormat="1" applyFont="1" applyFill="1" applyBorder="1"/>
    <xf numFmtId="188" fontId="4" fillId="0" borderId="74" xfId="1" applyNumberFormat="1" applyFont="1" applyFill="1" applyBorder="1"/>
    <xf numFmtId="3" fontId="4" fillId="0" borderId="67" xfId="0" applyNumberFormat="1" applyFont="1" applyFill="1" applyBorder="1"/>
    <xf numFmtId="188" fontId="4" fillId="0" borderId="67" xfId="1" applyNumberFormat="1" applyFont="1" applyFill="1" applyBorder="1"/>
    <xf numFmtId="3" fontId="4" fillId="0" borderId="55" xfId="0" applyNumberFormat="1" applyFont="1" applyFill="1" applyBorder="1"/>
    <xf numFmtId="0" fontId="4" fillId="0" borderId="57" xfId="0" applyFont="1" applyBorder="1" applyAlignment="1"/>
    <xf numFmtId="0" fontId="6" fillId="15" borderId="32" xfId="0" applyFont="1" applyFill="1" applyBorder="1" applyAlignment="1">
      <alignment horizontal="center"/>
    </xf>
    <xf numFmtId="0" fontId="3" fillId="14" borderId="55" xfId="0" applyFont="1" applyFill="1" applyBorder="1" applyAlignment="1">
      <alignment horizontal="center"/>
    </xf>
    <xf numFmtId="0" fontId="9" fillId="0" borderId="57" xfId="0" applyFont="1" applyBorder="1" applyAlignment="1">
      <alignment horizontal="center"/>
    </xf>
    <xf numFmtId="3" fontId="14" fillId="0" borderId="75" xfId="0" applyNumberFormat="1" applyFont="1" applyFill="1" applyBorder="1"/>
    <xf numFmtId="3" fontId="14" fillId="0" borderId="18" xfId="0" applyNumberFormat="1" applyFont="1" applyFill="1" applyBorder="1"/>
    <xf numFmtId="3" fontId="14" fillId="0" borderId="69" xfId="0" applyNumberFormat="1" applyFont="1" applyFill="1" applyBorder="1"/>
    <xf numFmtId="188" fontId="14" fillId="0" borderId="75" xfId="1" applyNumberFormat="1" applyFont="1" applyFill="1" applyBorder="1"/>
    <xf numFmtId="188" fontId="14" fillId="0" borderId="18" xfId="1" applyNumberFormat="1" applyFont="1" applyFill="1" applyBorder="1"/>
    <xf numFmtId="0" fontId="38" fillId="0" borderId="33" xfId="0" applyFont="1" applyFill="1" applyBorder="1"/>
    <xf numFmtId="188" fontId="14" fillId="0" borderId="57" xfId="1" applyNumberFormat="1" applyFont="1" applyFill="1" applyBorder="1"/>
    <xf numFmtId="0" fontId="14" fillId="0" borderId="0" xfId="0" applyFont="1" applyFill="1"/>
    <xf numFmtId="0" fontId="14" fillId="0" borderId="18" xfId="0" applyFont="1" applyFill="1" applyBorder="1"/>
    <xf numFmtId="0" fontId="14" fillId="0" borderId="75" xfId="0" applyFont="1" applyFill="1" applyBorder="1"/>
    <xf numFmtId="188" fontId="14" fillId="0" borderId="33" xfId="0" applyNumberFormat="1" applyFont="1" applyFill="1" applyBorder="1"/>
    <xf numFmtId="3" fontId="4" fillId="0" borderId="75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4" fillId="0" borderId="76" xfId="0" applyNumberFormat="1" applyFont="1" applyFill="1" applyBorder="1"/>
    <xf numFmtId="188" fontId="4" fillId="0" borderId="29" xfId="1" applyNumberFormat="1" applyFont="1" applyFill="1" applyBorder="1"/>
    <xf numFmtId="188" fontId="4" fillId="0" borderId="25" xfId="1" applyNumberFormat="1" applyFont="1" applyFill="1" applyBorder="1"/>
    <xf numFmtId="188" fontId="4" fillId="0" borderId="76" xfId="1" applyNumberFormat="1" applyFont="1" applyFill="1" applyBorder="1"/>
    <xf numFmtId="0" fontId="4" fillId="0" borderId="29" xfId="0" applyFont="1" applyFill="1" applyBorder="1"/>
    <xf numFmtId="0" fontId="4" fillId="0" borderId="26" xfId="0" applyFont="1" applyFill="1" applyBorder="1"/>
    <xf numFmtId="3" fontId="4" fillId="0" borderId="63" xfId="0" applyNumberFormat="1" applyFont="1" applyFill="1" applyBorder="1"/>
    <xf numFmtId="3" fontId="4" fillId="0" borderId="74" xfId="0" applyNumberFormat="1" applyFont="1" applyFill="1" applyBorder="1" applyAlignment="1">
      <alignment horizontal="right"/>
    </xf>
    <xf numFmtId="3" fontId="14" fillId="0" borderId="75" xfId="0" applyNumberFormat="1" applyFont="1" applyFill="1" applyBorder="1" applyAlignment="1">
      <alignment horizontal="right"/>
    </xf>
    <xf numFmtId="3" fontId="14" fillId="0" borderId="18" xfId="0" applyNumberFormat="1" applyFont="1" applyFill="1" applyBorder="1" applyAlignment="1">
      <alignment horizontal="right"/>
    </xf>
    <xf numFmtId="3" fontId="14" fillId="0" borderId="69" xfId="0" applyNumberFormat="1" applyFont="1" applyFill="1" applyBorder="1" applyAlignment="1">
      <alignment horizontal="right"/>
    </xf>
    <xf numFmtId="3" fontId="14" fillId="0" borderId="33" xfId="0" applyNumberFormat="1" applyFont="1" applyFill="1" applyBorder="1" applyAlignment="1">
      <alignment horizontal="right"/>
    </xf>
    <xf numFmtId="3" fontId="14" fillId="0" borderId="57" xfId="0" applyNumberFormat="1" applyFont="1" applyFill="1" applyBorder="1"/>
    <xf numFmtId="3" fontId="6" fillId="0" borderId="18" xfId="0" applyNumberFormat="1" applyFont="1" applyFill="1" applyBorder="1"/>
    <xf numFmtId="3" fontId="6" fillId="0" borderId="69" xfId="0" applyNumberFormat="1" applyFont="1" applyFill="1" applyBorder="1"/>
    <xf numFmtId="3" fontId="6" fillId="0" borderId="33" xfId="0" applyNumberFormat="1" applyFont="1" applyFill="1" applyBorder="1"/>
    <xf numFmtId="3" fontId="6" fillId="0" borderId="57" xfId="0" applyNumberFormat="1" applyFont="1" applyFill="1" applyBorder="1"/>
    <xf numFmtId="0" fontId="11" fillId="9" borderId="0" xfId="0" applyFont="1" applyFill="1"/>
    <xf numFmtId="3" fontId="4" fillId="0" borderId="33" xfId="0" applyNumberFormat="1" applyFont="1" applyFill="1" applyBorder="1"/>
    <xf numFmtId="3" fontId="4" fillId="0" borderId="75" xfId="0" applyNumberFormat="1" applyFont="1" applyFill="1" applyBorder="1" applyAlignment="1">
      <alignment horizontal="center"/>
    </xf>
    <xf numFmtId="0" fontId="6" fillId="0" borderId="75" xfId="0" applyFont="1" applyFill="1" applyBorder="1"/>
    <xf numFmtId="0" fontId="6" fillId="0" borderId="18" xfId="0" applyFont="1" applyFill="1" applyBorder="1"/>
    <xf numFmtId="0" fontId="6" fillId="9" borderId="34" xfId="0" applyFont="1" applyFill="1" applyBorder="1"/>
    <xf numFmtId="3" fontId="4" fillId="0" borderId="18" xfId="0" applyNumberFormat="1" applyFont="1" applyFill="1" applyBorder="1" applyAlignment="1">
      <alignment horizontal="right"/>
    </xf>
    <xf numFmtId="3" fontId="4" fillId="0" borderId="33" xfId="0" applyNumberFormat="1" applyFont="1" applyFill="1" applyBorder="1" applyAlignment="1">
      <alignment horizontal="right"/>
    </xf>
    <xf numFmtId="188" fontId="8" fillId="0" borderId="69" xfId="1" applyNumberFormat="1" applyFont="1" applyFill="1" applyBorder="1"/>
    <xf numFmtId="0" fontId="4" fillId="9" borderId="0" xfId="0" applyFont="1" applyFill="1"/>
    <xf numFmtId="3" fontId="11" fillId="0" borderId="29" xfId="0" applyNumberFormat="1" applyFont="1" applyFill="1" applyBorder="1"/>
    <xf numFmtId="0" fontId="4" fillId="0" borderId="63" xfId="0" applyFont="1" applyFill="1" applyBorder="1"/>
    <xf numFmtId="3" fontId="4" fillId="0" borderId="95" xfId="0" applyNumberFormat="1" applyFont="1" applyFill="1" applyBorder="1"/>
    <xf numFmtId="3" fontId="4" fillId="0" borderId="82" xfId="0" applyNumberFormat="1" applyFont="1" applyFill="1" applyBorder="1"/>
    <xf numFmtId="0" fontId="4" fillId="0" borderId="95" xfId="0" applyFont="1" applyFill="1" applyBorder="1"/>
    <xf numFmtId="0" fontId="4" fillId="0" borderId="82" xfId="0" applyFont="1" applyFill="1" applyBorder="1"/>
    <xf numFmtId="0" fontId="4" fillId="0" borderId="12" xfId="0" applyFont="1" applyFill="1" applyBorder="1"/>
    <xf numFmtId="0" fontId="4" fillId="0" borderId="65" xfId="0" applyFont="1" applyFill="1" applyBorder="1"/>
    <xf numFmtId="3" fontId="16" fillId="0" borderId="74" xfId="0" applyNumberFormat="1" applyFont="1" applyFill="1" applyBorder="1"/>
    <xf numFmtId="3" fontId="16" fillId="0" borderId="4" xfId="0" applyNumberFormat="1" applyFont="1" applyFill="1" applyBorder="1"/>
    <xf numFmtId="3" fontId="16" fillId="0" borderId="67" xfId="0" applyNumberFormat="1" applyFont="1" applyFill="1" applyBorder="1"/>
    <xf numFmtId="3" fontId="16" fillId="0" borderId="5" xfId="0" applyNumberFormat="1" applyFont="1" applyFill="1" applyBorder="1"/>
    <xf numFmtId="3" fontId="19" fillId="0" borderId="75" xfId="0" applyNumberFormat="1" applyFont="1" applyFill="1" applyBorder="1" applyAlignment="1">
      <alignment horizontal="right"/>
    </xf>
    <xf numFmtId="3" fontId="19" fillId="0" borderId="18" xfId="0" applyNumberFormat="1" applyFont="1" applyFill="1" applyBorder="1" applyAlignment="1">
      <alignment horizontal="right"/>
    </xf>
    <xf numFmtId="3" fontId="19" fillId="0" borderId="69" xfId="0" applyNumberFormat="1" applyFont="1" applyFill="1" applyBorder="1" applyAlignment="1">
      <alignment horizontal="right"/>
    </xf>
    <xf numFmtId="188" fontId="19" fillId="0" borderId="75" xfId="0" applyNumberFormat="1" applyFont="1" applyFill="1" applyBorder="1"/>
    <xf numFmtId="188" fontId="19" fillId="0" borderId="18" xfId="0" applyNumberFormat="1" applyFont="1" applyFill="1" applyBorder="1"/>
    <xf numFmtId="188" fontId="19" fillId="0" borderId="69" xfId="0" applyNumberFormat="1" applyFont="1" applyFill="1" applyBorder="1"/>
    <xf numFmtId="3" fontId="19" fillId="0" borderId="33" xfId="0" applyNumberFormat="1" applyFont="1" applyFill="1" applyBorder="1" applyAlignment="1">
      <alignment horizontal="right"/>
    </xf>
    <xf numFmtId="188" fontId="19" fillId="0" borderId="57" xfId="0" applyNumberFormat="1" applyFont="1" applyFill="1" applyBorder="1"/>
    <xf numFmtId="0" fontId="19" fillId="3" borderId="0" xfId="0" applyFont="1" applyFill="1"/>
    <xf numFmtId="3" fontId="17" fillId="0" borderId="75" xfId="0" applyNumberFormat="1" applyFont="1" applyFill="1" applyBorder="1" applyAlignment="1">
      <alignment horizontal="right"/>
    </xf>
    <xf numFmtId="188" fontId="4" fillId="0" borderId="69" xfId="0" applyNumberFormat="1" applyFont="1" applyFill="1" applyBorder="1"/>
    <xf numFmtId="188" fontId="4" fillId="0" borderId="57" xfId="0" applyNumberFormat="1" applyFont="1" applyFill="1" applyBorder="1"/>
    <xf numFmtId="188" fontId="17" fillId="0" borderId="75" xfId="1" applyNumberFormat="1" applyFont="1" applyFill="1" applyBorder="1"/>
    <xf numFmtId="0" fontId="17" fillId="0" borderId="75" xfId="0" applyFont="1" applyFill="1" applyBorder="1"/>
    <xf numFmtId="188" fontId="17" fillId="0" borderId="33" xfId="1" applyNumberFormat="1" applyFont="1" applyFill="1" applyBorder="1"/>
    <xf numFmtId="0" fontId="17" fillId="5" borderId="34" xfId="0" applyFont="1" applyFill="1" applyBorder="1"/>
    <xf numFmtId="3" fontId="4" fillId="0" borderId="29" xfId="0" applyNumberFormat="1" applyFont="1" applyFill="1" applyBorder="1"/>
    <xf numFmtId="3" fontId="3" fillId="0" borderId="7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67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5" xfId="0" applyNumberFormat="1" applyFont="1" applyFill="1" applyBorder="1" applyAlignment="1">
      <alignment horizontal="right"/>
    </xf>
    <xf numFmtId="0" fontId="3" fillId="10" borderId="0" xfId="0" applyFont="1" applyFill="1" applyBorder="1"/>
    <xf numFmtId="3" fontId="4" fillId="0" borderId="74" xfId="0" applyNumberFormat="1" applyFont="1" applyFill="1" applyBorder="1"/>
    <xf numFmtId="3" fontId="4" fillId="0" borderId="94" xfId="0" applyNumberFormat="1" applyFont="1" applyFill="1" applyBorder="1"/>
    <xf numFmtId="0" fontId="4" fillId="0" borderId="1" xfId="0" applyFont="1" applyFill="1" applyBorder="1"/>
    <xf numFmtId="0" fontId="4" fillId="0" borderId="71" xfId="0" applyFont="1" applyFill="1" applyBorder="1"/>
    <xf numFmtId="0" fontId="4" fillId="0" borderId="94" xfId="0" applyFont="1" applyFill="1" applyBorder="1"/>
    <xf numFmtId="0" fontId="4" fillId="0" borderId="58" xfId="0" applyFont="1" applyFill="1" applyBorder="1"/>
    <xf numFmtId="3" fontId="4" fillId="0" borderId="14" xfId="0" applyNumberFormat="1" applyFont="1" applyFill="1" applyBorder="1"/>
    <xf numFmtId="0" fontId="4" fillId="0" borderId="20" xfId="0" applyFont="1" applyFill="1" applyBorder="1"/>
    <xf numFmtId="0" fontId="4" fillId="0" borderId="35" xfId="0" applyFont="1" applyFill="1" applyBorder="1"/>
    <xf numFmtId="0" fontId="4" fillId="0" borderId="14" xfId="0" applyFont="1" applyFill="1" applyBorder="1"/>
    <xf numFmtId="0" fontId="4" fillId="0" borderId="32" xfId="0" applyFont="1" applyFill="1" applyBorder="1"/>
    <xf numFmtId="0" fontId="3" fillId="0" borderId="54" xfId="0" applyFont="1" applyBorder="1" applyAlignment="1">
      <alignment horizontal="left"/>
    </xf>
    <xf numFmtId="3" fontId="4" fillId="0" borderId="105" xfId="0" applyNumberFormat="1" applyFont="1" applyFill="1" applyBorder="1"/>
    <xf numFmtId="0" fontId="4" fillId="0" borderId="8" xfId="0" applyFont="1" applyFill="1" applyBorder="1"/>
    <xf numFmtId="0" fontId="4" fillId="0" borderId="106" xfId="0" applyFont="1" applyFill="1" applyBorder="1"/>
    <xf numFmtId="0" fontId="4" fillId="0" borderId="105" xfId="0" applyFont="1" applyFill="1" applyBorder="1"/>
    <xf numFmtId="0" fontId="4" fillId="0" borderId="9" xfId="0" applyFont="1" applyFill="1" applyBorder="1"/>
    <xf numFmtId="0" fontId="4" fillId="0" borderId="54" xfId="0" applyFont="1" applyFill="1" applyBorder="1"/>
    <xf numFmtId="0" fontId="17" fillId="5" borderId="66" xfId="0" applyFont="1" applyFill="1" applyBorder="1" applyAlignment="1">
      <alignment horizontal="center"/>
    </xf>
    <xf numFmtId="3" fontId="4" fillId="0" borderId="30" xfId="0" applyNumberFormat="1" applyFont="1" applyFill="1" applyBorder="1"/>
    <xf numFmtId="0" fontId="4" fillId="0" borderId="27" xfId="0" applyFont="1" applyFill="1" applyBorder="1"/>
    <xf numFmtId="0" fontId="4" fillId="0" borderId="80" xfId="0" applyFont="1" applyFill="1" applyBorder="1"/>
    <xf numFmtId="0" fontId="4" fillId="0" borderId="30" xfId="0" applyFont="1" applyFill="1" applyBorder="1"/>
    <xf numFmtId="0" fontId="4" fillId="0" borderId="28" xfId="0" applyFont="1" applyFill="1" applyBorder="1"/>
    <xf numFmtId="0" fontId="4" fillId="0" borderId="66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/>
    <xf numFmtId="0" fontId="4" fillId="8" borderId="0" xfId="0" applyFont="1" applyFill="1"/>
    <xf numFmtId="0" fontId="4" fillId="7" borderId="0" xfId="0" applyFont="1" applyFill="1"/>
    <xf numFmtId="0" fontId="23" fillId="0" borderId="110" xfId="0" applyFont="1" applyBorder="1"/>
    <xf numFmtId="0" fontId="24" fillId="15" borderId="61" xfId="0" applyNumberFormat="1" applyFont="1" applyFill="1" applyBorder="1" applyAlignment="1">
      <alignment horizontal="center"/>
    </xf>
    <xf numFmtId="0" fontId="22" fillId="0" borderId="23" xfId="0" applyNumberFormat="1" applyFont="1" applyBorder="1" applyAlignment="1">
      <alignment horizontal="center"/>
    </xf>
    <xf numFmtId="0" fontId="27" fillId="15" borderId="17" xfId="0" applyNumberFormat="1" applyFont="1" applyFill="1" applyBorder="1" applyAlignment="1">
      <alignment horizontal="center"/>
    </xf>
    <xf numFmtId="0" fontId="23" fillId="0" borderId="57" xfId="0" applyNumberFormat="1" applyFont="1" applyBorder="1" applyAlignment="1">
      <alignment horizontal="center"/>
    </xf>
    <xf numFmtId="0" fontId="30" fillId="5" borderId="34" xfId="0" applyNumberFormat="1" applyFont="1" applyFill="1" applyBorder="1" applyAlignment="1">
      <alignment horizontal="center"/>
    </xf>
    <xf numFmtId="3" fontId="23" fillId="0" borderId="0" xfId="0" applyNumberFormat="1" applyFont="1" applyFill="1" applyAlignment="1">
      <alignment horizontal="center"/>
    </xf>
    <xf numFmtId="0" fontId="10" fillId="0" borderId="57" xfId="0" applyFont="1" applyBorder="1" applyAlignment="1">
      <alignment horizontal="center"/>
    </xf>
    <xf numFmtId="0" fontId="5" fillId="0" borderId="8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56" xfId="0" applyFont="1" applyFill="1" applyBorder="1"/>
    <xf numFmtId="0" fontId="5" fillId="2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shrinkToFit="1"/>
    </xf>
    <xf numFmtId="0" fontId="4" fillId="0" borderId="17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3" fontId="3" fillId="0" borderId="74" xfId="0" applyNumberFormat="1" applyFont="1" applyBorder="1"/>
    <xf numFmtId="0" fontId="4" fillId="0" borderId="74" xfId="0" applyFont="1" applyBorder="1"/>
    <xf numFmtId="3" fontId="4" fillId="0" borderId="75" xfId="0" applyNumberFormat="1" applyFont="1" applyBorder="1"/>
    <xf numFmtId="0" fontId="4" fillId="0" borderId="75" xfId="0" applyFont="1" applyBorder="1"/>
    <xf numFmtId="3" fontId="4" fillId="0" borderId="57" xfId="0" applyNumberFormat="1" applyFont="1" applyBorder="1"/>
    <xf numFmtId="3" fontId="11" fillId="0" borderId="94" xfId="0" applyNumberFormat="1" applyFont="1" applyBorder="1"/>
    <xf numFmtId="3" fontId="11" fillId="0" borderId="1" xfId="0" applyNumberFormat="1" applyFont="1" applyBorder="1"/>
    <xf numFmtId="3" fontId="11" fillId="0" borderId="71" xfId="0" applyNumberFormat="1" applyFont="1" applyBorder="1"/>
    <xf numFmtId="3" fontId="11" fillId="0" borderId="58" xfId="0" applyNumberFormat="1" applyFont="1" applyBorder="1"/>
    <xf numFmtId="3" fontId="3" fillId="0" borderId="14" xfId="0" applyNumberFormat="1" applyFont="1" applyBorder="1"/>
    <xf numFmtId="0" fontId="4" fillId="0" borderId="14" xfId="0" applyFont="1" applyBorder="1"/>
    <xf numFmtId="0" fontId="4" fillId="0" borderId="32" xfId="0" applyFont="1" applyBorder="1"/>
    <xf numFmtId="188" fontId="4" fillId="0" borderId="74" xfId="1" applyNumberFormat="1" applyFont="1" applyBorder="1"/>
    <xf numFmtId="188" fontId="4" fillId="0" borderId="67" xfId="1" applyNumberFormat="1" applyFont="1" applyBorder="1"/>
    <xf numFmtId="188" fontId="4" fillId="0" borderId="55" xfId="1" applyNumberFormat="1" applyFont="1" applyBorder="1"/>
    <xf numFmtId="3" fontId="3" fillId="0" borderId="75" xfId="0" applyNumberFormat="1" applyFont="1" applyBorder="1"/>
    <xf numFmtId="3" fontId="6" fillId="0" borderId="75" xfId="0" applyNumberFormat="1" applyFont="1" applyBorder="1"/>
    <xf numFmtId="188" fontId="8" fillId="0" borderId="75" xfId="0" applyNumberFormat="1" applyFont="1" applyBorder="1"/>
    <xf numFmtId="188" fontId="8" fillId="0" borderId="57" xfId="0" applyNumberFormat="1" applyFont="1" applyBorder="1"/>
    <xf numFmtId="188" fontId="4" fillId="0" borderId="75" xfId="1" applyNumberFormat="1" applyFont="1" applyBorder="1"/>
    <xf numFmtId="3" fontId="4" fillId="0" borderId="94" xfId="0" applyNumberFormat="1" applyFont="1" applyBorder="1"/>
    <xf numFmtId="0" fontId="4" fillId="0" borderId="94" xfId="0" applyFont="1" applyBorder="1"/>
    <xf numFmtId="3" fontId="4" fillId="0" borderId="58" xfId="0" applyNumberFormat="1" applyFont="1" applyBorder="1"/>
    <xf numFmtId="0" fontId="8" fillId="15" borderId="51" xfId="0" applyFont="1" applyFill="1" applyBorder="1" applyAlignment="1">
      <alignment horizontal="center" vertical="center" shrinkToFit="1"/>
    </xf>
    <xf numFmtId="0" fontId="8" fillId="15" borderId="32" xfId="0" applyFont="1" applyFill="1" applyBorder="1" applyAlignment="1">
      <alignment horizontal="center"/>
    </xf>
    <xf numFmtId="3" fontId="4" fillId="0" borderId="14" xfId="0" applyNumberFormat="1" applyFont="1" applyBorder="1"/>
    <xf numFmtId="3" fontId="4" fillId="0" borderId="32" xfId="0" applyNumberFormat="1" applyFont="1" applyBorder="1"/>
    <xf numFmtId="3" fontId="4" fillId="0" borderId="74" xfId="0" applyNumberFormat="1" applyFont="1" applyBorder="1"/>
    <xf numFmtId="3" fontId="4" fillId="0" borderId="55" xfId="0" applyNumberFormat="1" applyFont="1" applyBorder="1"/>
    <xf numFmtId="3" fontId="4" fillId="0" borderId="75" xfId="0" applyNumberFormat="1" applyFont="1" applyBorder="1" applyAlignment="1">
      <alignment horizontal="center"/>
    </xf>
    <xf numFmtId="3" fontId="13" fillId="0" borderId="75" xfId="0" applyNumberFormat="1" applyFont="1" applyBorder="1"/>
    <xf numFmtId="3" fontId="13" fillId="0" borderId="57" xfId="0" applyNumberFormat="1" applyFont="1" applyBorder="1"/>
    <xf numFmtId="188" fontId="8" fillId="0" borderId="18" xfId="1" applyNumberFormat="1" applyFont="1" applyBorder="1"/>
    <xf numFmtId="188" fontId="8" fillId="0" borderId="69" xfId="1" applyNumberFormat="1" applyFont="1" applyBorder="1"/>
    <xf numFmtId="3" fontId="14" fillId="0" borderId="75" xfId="0" applyNumberFormat="1" applyFont="1" applyBorder="1"/>
    <xf numFmtId="0" fontId="14" fillId="0" borderId="69" xfId="0" applyFont="1" applyBorder="1"/>
    <xf numFmtId="0" fontId="14" fillId="0" borderId="75" xfId="0" applyFont="1" applyBorder="1"/>
    <xf numFmtId="3" fontId="14" fillId="0" borderId="57" xfId="0" applyNumberFormat="1" applyFont="1" applyBorder="1"/>
    <xf numFmtId="3" fontId="4" fillId="0" borderId="75" xfId="0" applyNumberFormat="1" applyFont="1" applyBorder="1" applyAlignment="1">
      <alignment horizontal="right"/>
    </xf>
    <xf numFmtId="0" fontId="4" fillId="0" borderId="103" xfId="0" applyFont="1" applyBorder="1" applyAlignment="1">
      <alignment horizontal="center"/>
    </xf>
    <xf numFmtId="3" fontId="4" fillId="0" borderId="94" xfId="0" applyNumberFormat="1" applyFont="1" applyBorder="1" applyAlignment="1">
      <alignment horizontal="right"/>
    </xf>
    <xf numFmtId="0" fontId="14" fillId="0" borderId="5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74" xfId="0" applyNumberFormat="1" applyFont="1" applyBorder="1" applyAlignment="1">
      <alignment horizontal="right"/>
    </xf>
    <xf numFmtId="3" fontId="13" fillId="0" borderId="75" xfId="0" applyNumberFormat="1" applyFont="1" applyBorder="1" applyAlignment="1">
      <alignment horizontal="right"/>
    </xf>
    <xf numFmtId="3" fontId="13" fillId="0" borderId="57" xfId="0" applyNumberFormat="1" applyFont="1" applyBorder="1" applyAlignment="1">
      <alignment horizontal="right"/>
    </xf>
    <xf numFmtId="3" fontId="16" fillId="0" borderId="75" xfId="0" applyNumberFormat="1" applyFont="1" applyBorder="1"/>
    <xf numFmtId="3" fontId="16" fillId="0" borderId="57" xfId="0" applyNumberFormat="1" applyFont="1" applyBorder="1"/>
    <xf numFmtId="3" fontId="4" fillId="0" borderId="69" xfId="0" applyNumberFormat="1" applyFont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3" fontId="4" fillId="0" borderId="58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center"/>
    </xf>
    <xf numFmtId="0" fontId="6" fillId="9" borderId="51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3" fontId="16" fillId="0" borderId="14" xfId="0" applyNumberFormat="1" applyFont="1" applyBorder="1"/>
    <xf numFmtId="3" fontId="16" fillId="0" borderId="35" xfId="0" applyNumberFormat="1" applyFont="1" applyBorder="1"/>
    <xf numFmtId="3" fontId="16" fillId="0" borderId="32" xfId="0" applyNumberFormat="1" applyFont="1" applyBorder="1"/>
    <xf numFmtId="3" fontId="11" fillId="0" borderId="74" xfId="0" applyNumberFormat="1" applyFont="1" applyBorder="1"/>
    <xf numFmtId="3" fontId="17" fillId="0" borderId="57" xfId="0" applyNumberFormat="1" applyFont="1" applyFill="1" applyBorder="1" applyAlignment="1">
      <alignment horizontal="right"/>
    </xf>
    <xf numFmtId="3" fontId="17" fillId="0" borderId="94" xfId="0" applyNumberFormat="1" applyFont="1" applyBorder="1" applyAlignment="1">
      <alignment horizontal="right"/>
    </xf>
    <xf numFmtId="188" fontId="4" fillId="0" borderId="14" xfId="1" applyNumberFormat="1" applyFont="1" applyBorder="1"/>
    <xf numFmtId="0" fontId="17" fillId="0" borderId="69" xfId="0" applyFont="1" applyFill="1" applyBorder="1"/>
    <xf numFmtId="0" fontId="17" fillId="0" borderId="57" xfId="0" applyFont="1" applyFill="1" applyBorder="1"/>
    <xf numFmtId="3" fontId="3" fillId="0" borderId="75" xfId="0" applyNumberFormat="1" applyFont="1" applyFill="1" applyBorder="1" applyAlignment="1">
      <alignment horizontal="right"/>
    </xf>
    <xf numFmtId="3" fontId="3" fillId="0" borderId="57" xfId="0" applyNumberFormat="1" applyFont="1" applyFill="1" applyBorder="1" applyAlignment="1">
      <alignment horizontal="right"/>
    </xf>
    <xf numFmtId="0" fontId="10" fillId="0" borderId="58" xfId="0" applyFont="1" applyBorder="1"/>
    <xf numFmtId="0" fontId="8" fillId="9" borderId="51" xfId="0" applyFont="1" applyFill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54" xfId="0" applyFont="1" applyBorder="1"/>
    <xf numFmtId="3" fontId="4" fillId="0" borderId="105" xfId="0" applyNumberFormat="1" applyFont="1" applyBorder="1"/>
    <xf numFmtId="0" fontId="4" fillId="0" borderId="105" xfId="0" applyFont="1" applyBorder="1"/>
    <xf numFmtId="0" fontId="11" fillId="9" borderId="51" xfId="0" applyFont="1" applyFill="1" applyBorder="1" applyAlignment="1">
      <alignment horizontal="center"/>
    </xf>
    <xf numFmtId="0" fontId="16" fillId="9" borderId="32" xfId="0" applyFont="1" applyFill="1" applyBorder="1" applyAlignment="1">
      <alignment horizontal="center"/>
    </xf>
    <xf numFmtId="0" fontId="19" fillId="3" borderId="51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17" fillId="5" borderId="51" xfId="0" applyFont="1" applyFill="1" applyBorder="1" applyAlignment="1">
      <alignment horizontal="center"/>
    </xf>
    <xf numFmtId="0" fontId="3" fillId="10" borderId="51" xfId="0" applyFont="1" applyFill="1" applyBorder="1" applyAlignment="1">
      <alignment horizontal="center"/>
    </xf>
    <xf numFmtId="0" fontId="31" fillId="0" borderId="17" xfId="0" applyFont="1" applyBorder="1"/>
    <xf numFmtId="0" fontId="31" fillId="0" borderId="33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31" fillId="0" borderId="104" xfId="0" applyNumberFormat="1" applyFont="1" applyBorder="1" applyAlignment="1">
      <alignment horizontal="center"/>
    </xf>
    <xf numFmtId="0" fontId="33" fillId="0" borderId="17" xfId="0" applyNumberFormat="1" applyFont="1" applyFill="1" applyBorder="1" applyAlignment="1">
      <alignment horizontal="center"/>
    </xf>
    <xf numFmtId="0" fontId="34" fillId="9" borderId="17" xfId="0" applyNumberFormat="1" applyFont="1" applyFill="1" applyBorder="1" applyAlignment="1">
      <alignment horizontal="center"/>
    </xf>
    <xf numFmtId="0" fontId="31" fillId="0" borderId="108" xfId="0" applyNumberFormat="1" applyFont="1" applyBorder="1" applyAlignment="1">
      <alignment horizontal="center"/>
    </xf>
    <xf numFmtId="0" fontId="35" fillId="9" borderId="17" xfId="0" applyNumberFormat="1" applyFont="1" applyFill="1" applyBorder="1" applyAlignment="1">
      <alignment horizontal="center"/>
    </xf>
    <xf numFmtId="0" fontId="36" fillId="3" borderId="17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3" fillId="0" borderId="53" xfId="0" applyFont="1" applyFill="1" applyBorder="1"/>
    <xf numFmtId="0" fontId="3" fillId="0" borderId="54" xfId="0" applyFont="1" applyFill="1" applyBorder="1"/>
    <xf numFmtId="0" fontId="3" fillId="0" borderId="55" xfId="0" applyFont="1" applyFill="1" applyBorder="1"/>
    <xf numFmtId="188" fontId="4" fillId="0" borderId="8" xfId="1" applyNumberFormat="1" applyFont="1" applyBorder="1"/>
    <xf numFmtId="3" fontId="4" fillId="0" borderId="54" xfId="0" applyNumberFormat="1" applyFont="1" applyBorder="1"/>
    <xf numFmtId="3" fontId="8" fillId="15" borderId="62" xfId="0" applyNumberFormat="1" applyFont="1" applyFill="1" applyBorder="1"/>
    <xf numFmtId="188" fontId="8" fillId="15" borderId="62" xfId="1" applyNumberFormat="1" applyFont="1" applyFill="1" applyBorder="1"/>
    <xf numFmtId="3" fontId="4" fillId="15" borderId="60" xfId="0" applyNumberFormat="1" applyFont="1" applyFill="1" applyBorder="1"/>
    <xf numFmtId="0" fontId="8" fillId="15" borderId="61" xfId="0" applyFont="1" applyFill="1" applyBorder="1"/>
    <xf numFmtId="188" fontId="4" fillId="0" borderId="57" xfId="1" applyNumberFormat="1" applyFont="1" applyBorder="1"/>
    <xf numFmtId="0" fontId="6" fillId="15" borderId="25" xfId="0" applyFont="1" applyFill="1" applyBorder="1" applyAlignment="1">
      <alignment horizontal="center"/>
    </xf>
    <xf numFmtId="3" fontId="6" fillId="15" borderId="25" xfId="0" applyNumberFormat="1" applyFont="1" applyFill="1" applyBorder="1"/>
    <xf numFmtId="188" fontId="8" fillId="15" borderId="25" xfId="0" applyNumberFormat="1" applyFont="1" applyFill="1" applyBorder="1"/>
    <xf numFmtId="188" fontId="8" fillId="15" borderId="25" xfId="1" applyNumberFormat="1" applyFont="1" applyFill="1" applyBorder="1"/>
    <xf numFmtId="188" fontId="8" fillId="15" borderId="63" xfId="1" applyNumberFormat="1" applyFont="1" applyFill="1" applyBorder="1"/>
    <xf numFmtId="0" fontId="8" fillId="15" borderId="34" xfId="0" applyFont="1" applyFill="1" applyBorder="1"/>
    <xf numFmtId="3" fontId="6" fillId="0" borderId="4" xfId="0" applyNumberFormat="1" applyFont="1" applyFill="1" applyBorder="1"/>
    <xf numFmtId="188" fontId="8" fillId="0" borderId="4" xfId="0" applyNumberFormat="1" applyFont="1" applyFill="1" applyBorder="1"/>
    <xf numFmtId="188" fontId="8" fillId="0" borderId="4" xfId="1" applyNumberFormat="1" applyFont="1" applyFill="1" applyBorder="1"/>
    <xf numFmtId="188" fontId="8" fillId="0" borderId="55" xfId="1" applyNumberFormat="1" applyFont="1" applyFill="1" applyBorder="1"/>
    <xf numFmtId="3" fontId="14" fillId="0" borderId="25" xfId="0" applyNumberFormat="1" applyFont="1" applyFill="1" applyBorder="1"/>
    <xf numFmtId="188" fontId="14" fillId="0" borderId="25" xfId="1" applyNumberFormat="1" applyFont="1" applyFill="1" applyBorder="1"/>
    <xf numFmtId="3" fontId="4" fillId="0" borderId="63" xfId="0" applyNumberFormat="1" applyFont="1" applyBorder="1"/>
    <xf numFmtId="0" fontId="14" fillId="0" borderId="34" xfId="0" applyFont="1" applyFill="1" applyBorder="1"/>
    <xf numFmtId="0" fontId="14" fillId="0" borderId="25" xfId="0" applyFont="1" applyFill="1" applyBorder="1"/>
    <xf numFmtId="188" fontId="14" fillId="0" borderId="63" xfId="1" applyNumberFormat="1" applyFont="1" applyFill="1" applyBorder="1"/>
    <xf numFmtId="3" fontId="14" fillId="0" borderId="25" xfId="0" applyNumberFormat="1" applyFont="1" applyFill="1" applyBorder="1" applyAlignment="1">
      <alignment horizontal="right"/>
    </xf>
    <xf numFmtId="3" fontId="14" fillId="0" borderId="66" xfId="0" applyNumberFormat="1" applyFont="1" applyFill="1" applyBorder="1"/>
    <xf numFmtId="3" fontId="6" fillId="9" borderId="11" xfId="0" applyNumberFormat="1" applyFont="1" applyFill="1" applyBorder="1"/>
    <xf numFmtId="3" fontId="6" fillId="9" borderId="65" xfId="0" applyNumberFormat="1" applyFont="1" applyFill="1" applyBorder="1"/>
    <xf numFmtId="0" fontId="11" fillId="9" borderId="38" xfId="0" applyFont="1" applyFill="1" applyBorder="1"/>
    <xf numFmtId="3" fontId="6" fillId="9" borderId="25" xfId="0" applyNumberFormat="1" applyFont="1" applyFill="1" applyBorder="1"/>
    <xf numFmtId="0" fontId="6" fillId="9" borderId="25" xfId="0" applyFont="1" applyFill="1" applyBorder="1"/>
    <xf numFmtId="3" fontId="6" fillId="9" borderId="63" xfId="0" applyNumberFormat="1" applyFont="1" applyFill="1" applyBorder="1"/>
    <xf numFmtId="3" fontId="4" fillId="0" borderId="4" xfId="0" applyNumberFormat="1" applyFont="1" applyBorder="1" applyAlignment="1">
      <alignment horizontal="center"/>
    </xf>
    <xf numFmtId="188" fontId="8" fillId="9" borderId="25" xfId="1" applyNumberFormat="1" applyFont="1" applyFill="1" applyBorder="1"/>
    <xf numFmtId="188" fontId="8" fillId="9" borderId="63" xfId="1" applyNumberFormat="1" applyFont="1" applyFill="1" applyBorder="1"/>
    <xf numFmtId="3" fontId="11" fillId="0" borderId="4" xfId="0" applyNumberFormat="1" applyFont="1" applyBorder="1"/>
    <xf numFmtId="3" fontId="16" fillId="9" borderId="25" xfId="0" applyNumberFormat="1" applyFont="1" applyFill="1" applyBorder="1"/>
    <xf numFmtId="0" fontId="4" fillId="9" borderId="25" xfId="0" applyFont="1" applyFill="1" applyBorder="1"/>
    <xf numFmtId="0" fontId="4" fillId="9" borderId="63" xfId="0" applyFont="1" applyFill="1" applyBorder="1"/>
    <xf numFmtId="3" fontId="19" fillId="3" borderId="27" xfId="0" applyNumberFormat="1" applyFont="1" applyFill="1" applyBorder="1" applyAlignment="1">
      <alignment horizontal="right"/>
    </xf>
    <xf numFmtId="188" fontId="19" fillId="3" borderId="27" xfId="0" applyNumberFormat="1" applyFont="1" applyFill="1" applyBorder="1"/>
    <xf numFmtId="188" fontId="19" fillId="3" borderId="66" xfId="0" applyNumberFormat="1" applyFont="1" applyFill="1" applyBorder="1"/>
    <xf numFmtId="3" fontId="17" fillId="0" borderId="4" xfId="0" applyNumberFormat="1" applyFont="1" applyBorder="1" applyAlignment="1">
      <alignment horizontal="right"/>
    </xf>
    <xf numFmtId="188" fontId="4" fillId="0" borderId="57" xfId="0" applyNumberFormat="1" applyFont="1" applyBorder="1"/>
    <xf numFmtId="188" fontId="4" fillId="0" borderId="58" xfId="0" applyNumberFormat="1" applyFont="1" applyBorder="1"/>
    <xf numFmtId="188" fontId="4" fillId="11" borderId="20" xfId="1" applyNumberFormat="1" applyFont="1" applyFill="1" applyBorder="1"/>
    <xf numFmtId="0" fontId="4" fillId="11" borderId="20" xfId="0" applyFont="1" applyFill="1" applyBorder="1"/>
    <xf numFmtId="188" fontId="4" fillId="11" borderId="32" xfId="0" applyNumberFormat="1" applyFont="1" applyFill="1" applyBorder="1"/>
    <xf numFmtId="0" fontId="4" fillId="11" borderId="0" xfId="0" applyFont="1" applyFill="1" applyBorder="1"/>
    <xf numFmtId="188" fontId="4" fillId="0" borderId="55" xfId="0" applyNumberFormat="1" applyFont="1" applyBorder="1"/>
    <xf numFmtId="188" fontId="17" fillId="5" borderId="27" xfId="1" applyNumberFormat="1" applyFont="1" applyFill="1" applyBorder="1"/>
    <xf numFmtId="0" fontId="17" fillId="5" borderId="27" xfId="0" applyFont="1" applyFill="1" applyBorder="1"/>
    <xf numFmtId="188" fontId="4" fillId="5" borderId="66" xfId="0" applyNumberFormat="1" applyFont="1" applyFill="1" applyBorder="1"/>
    <xf numFmtId="3" fontId="3" fillId="10" borderId="20" xfId="0" applyNumberFormat="1" applyFont="1" applyFill="1" applyBorder="1" applyAlignment="1">
      <alignment horizontal="right"/>
    </xf>
    <xf numFmtId="3" fontId="3" fillId="10" borderId="32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31" fillId="0" borderId="7" xfId="0" applyNumberFormat="1" applyFont="1" applyBorder="1" applyAlignment="1">
      <alignment horizontal="center"/>
    </xf>
    <xf numFmtId="0" fontId="31" fillId="0" borderId="19" xfId="0" applyNumberFormat="1" applyFont="1" applyBorder="1" applyAlignment="1">
      <alignment horizontal="center"/>
    </xf>
    <xf numFmtId="0" fontId="32" fillId="15" borderId="61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31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34" fillId="15" borderId="25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36" fillId="3" borderId="34" xfId="0" applyNumberFormat="1" applyFont="1" applyFill="1" applyBorder="1" applyAlignment="1">
      <alignment horizontal="center"/>
    </xf>
    <xf numFmtId="0" fontId="37" fillId="5" borderId="34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31" fillId="0" borderId="0" xfId="0" applyNumberFormat="1" applyFont="1" applyFill="1"/>
    <xf numFmtId="0" fontId="31" fillId="0" borderId="0" xfId="0" applyNumberFormat="1" applyFont="1" applyAlignment="1">
      <alignment horizontal="center"/>
    </xf>
    <xf numFmtId="0" fontId="7" fillId="0" borderId="50" xfId="0" applyFont="1" applyFill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5" fillId="15" borderId="72" xfId="0" applyFont="1" applyFill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25" fillId="15" borderId="29" xfId="0" applyFont="1" applyFill="1" applyBorder="1" applyAlignment="1">
      <alignment horizontal="center" vertical="center" shrinkToFit="1"/>
    </xf>
    <xf numFmtId="0" fontId="25" fillId="0" borderId="74" xfId="0" applyFont="1" applyFill="1" applyBorder="1" applyAlignment="1">
      <alignment horizontal="center" vertical="center" shrinkToFit="1"/>
    </xf>
    <xf numFmtId="0" fontId="10" fillId="0" borderId="77" xfId="0" applyFont="1" applyBorder="1" applyAlignment="1">
      <alignment horizontal="center"/>
    </xf>
    <xf numFmtId="0" fontId="15" fillId="0" borderId="78" xfId="0" applyFont="1" applyFill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2" fillId="9" borderId="81" xfId="0" applyFont="1" applyFill="1" applyBorder="1" applyAlignment="1">
      <alignment horizontal="center"/>
    </xf>
    <xf numFmtId="0" fontId="12" fillId="9" borderId="78" xfId="0" applyFont="1" applyFill="1" applyBorder="1" applyAlignment="1">
      <alignment horizontal="center"/>
    </xf>
    <xf numFmtId="0" fontId="25" fillId="9" borderId="78" xfId="0" applyFont="1" applyFill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9" fillId="9" borderId="78" xfId="0" applyFont="1" applyFill="1" applyBorder="1" applyAlignment="1">
      <alignment horizontal="center"/>
    </xf>
    <xf numFmtId="0" fontId="20" fillId="3" borderId="52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11" borderId="51" xfId="0" applyFont="1" applyFill="1" applyBorder="1" applyAlignment="1">
      <alignment horizontal="center"/>
    </xf>
    <xf numFmtId="0" fontId="21" fillId="5" borderId="52" xfId="0" applyFont="1" applyFill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7" fillId="10" borderId="5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center"/>
    </xf>
    <xf numFmtId="0" fontId="10" fillId="0" borderId="55" xfId="0" applyFont="1" applyBorder="1"/>
    <xf numFmtId="0" fontId="31" fillId="0" borderId="57" xfId="0" applyFont="1" applyBorder="1"/>
    <xf numFmtId="0" fontId="41" fillId="0" borderId="0" xfId="0" applyFont="1"/>
    <xf numFmtId="0" fontId="40" fillId="2" borderId="64" xfId="0" applyFont="1" applyFill="1" applyBorder="1"/>
    <xf numFmtId="0" fontId="43" fillId="9" borderId="46" xfId="0" applyFont="1" applyFill="1" applyBorder="1" applyAlignment="1">
      <alignment horizontal="center" vertical="center"/>
    </xf>
    <xf numFmtId="0" fontId="43" fillId="9" borderId="83" xfId="0" applyFont="1" applyFill="1" applyBorder="1" applyAlignment="1">
      <alignment horizontal="center" vertical="center"/>
    </xf>
    <xf numFmtId="0" fontId="44" fillId="9" borderId="101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 shrinkToFit="1"/>
    </xf>
    <xf numFmtId="0" fontId="40" fillId="14" borderId="4" xfId="0" applyFont="1" applyFill="1" applyBorder="1" applyAlignment="1">
      <alignment horizontal="center"/>
    </xf>
    <xf numFmtId="0" fontId="43" fillId="0" borderId="4" xfId="0" applyNumberFormat="1" applyFont="1" applyFill="1" applyBorder="1" applyAlignment="1">
      <alignment horizontal="center" vertical="center"/>
    </xf>
    <xf numFmtId="3" fontId="40" fillId="0" borderId="4" xfId="0" applyNumberFormat="1" applyFont="1" applyBorder="1"/>
    <xf numFmtId="0" fontId="41" fillId="0" borderId="4" xfId="0" applyFont="1" applyBorder="1"/>
    <xf numFmtId="0" fontId="45" fillId="0" borderId="67" xfId="0" applyFont="1" applyBorder="1"/>
    <xf numFmtId="0" fontId="41" fillId="0" borderId="75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/>
    </xf>
    <xf numFmtId="3" fontId="41" fillId="0" borderId="18" xfId="0" applyNumberFormat="1" applyFont="1" applyBorder="1"/>
    <xf numFmtId="0" fontId="41" fillId="0" borderId="18" xfId="0" applyFont="1" applyBorder="1"/>
    <xf numFmtId="0" fontId="45" fillId="0" borderId="69" xfId="0" applyFont="1" applyBorder="1"/>
    <xf numFmtId="0" fontId="41" fillId="0" borderId="18" xfId="0" applyFont="1" applyBorder="1" applyAlignment="1">
      <alignment horizontal="left"/>
    </xf>
    <xf numFmtId="3" fontId="45" fillId="0" borderId="69" xfId="0" applyNumberFormat="1" applyFont="1" applyBorder="1"/>
    <xf numFmtId="3" fontId="48" fillId="0" borderId="18" xfId="0" applyNumberFormat="1" applyFont="1" applyBorder="1"/>
    <xf numFmtId="0" fontId="41" fillId="0" borderId="94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left"/>
    </xf>
    <xf numFmtId="0" fontId="41" fillId="0" borderId="1" xfId="0" applyFont="1" applyBorder="1"/>
    <xf numFmtId="0" fontId="45" fillId="0" borderId="71" xfId="0" applyFont="1" applyBorder="1"/>
    <xf numFmtId="0" fontId="41" fillId="0" borderId="14" xfId="0" applyFont="1" applyBorder="1" applyAlignment="1">
      <alignment horizontal="center" vertical="center" shrinkToFit="1"/>
    </xf>
    <xf numFmtId="0" fontId="45" fillId="0" borderId="20" xfId="0" applyFont="1" applyBorder="1" applyAlignment="1">
      <alignment horizontal="center"/>
    </xf>
    <xf numFmtId="0" fontId="47" fillId="0" borderId="20" xfId="0" applyNumberFormat="1" applyFont="1" applyBorder="1" applyAlignment="1">
      <alignment horizontal="center"/>
    </xf>
    <xf numFmtId="188" fontId="41" fillId="0" borderId="20" xfId="1" applyNumberFormat="1" applyFont="1" applyBorder="1"/>
    <xf numFmtId="0" fontId="41" fillId="0" borderId="74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/>
    </xf>
    <xf numFmtId="0" fontId="47" fillId="0" borderId="4" xfId="0" applyNumberFormat="1" applyFont="1" applyBorder="1" applyAlignment="1">
      <alignment horizontal="center"/>
    </xf>
    <xf numFmtId="0" fontId="47" fillId="0" borderId="18" xfId="0" applyNumberFormat="1" applyFont="1" applyBorder="1" applyAlignment="1">
      <alignment horizontal="center"/>
    </xf>
    <xf numFmtId="3" fontId="44" fillId="0" borderId="18" xfId="0" applyNumberFormat="1" applyFont="1" applyBorder="1"/>
    <xf numFmtId="188" fontId="45" fillId="0" borderId="18" xfId="0" applyNumberFormat="1" applyFont="1" applyBorder="1"/>
    <xf numFmtId="188" fontId="45" fillId="0" borderId="69" xfId="0" applyNumberFormat="1" applyFont="1" applyBorder="1"/>
    <xf numFmtId="0" fontId="45" fillId="0" borderId="0" xfId="0" applyFont="1"/>
    <xf numFmtId="3" fontId="40" fillId="0" borderId="18" xfId="0" applyNumberFormat="1" applyFont="1" applyBorder="1"/>
    <xf numFmtId="0" fontId="47" fillId="0" borderId="1" xfId="0" applyNumberFormat="1" applyFont="1" applyBorder="1" applyAlignment="1">
      <alignment horizontal="center"/>
    </xf>
    <xf numFmtId="3" fontId="41" fillId="0" borderId="1" xfId="0" applyNumberFormat="1" applyFont="1" applyBorder="1"/>
    <xf numFmtId="3" fontId="45" fillId="0" borderId="71" xfId="0" applyNumberFormat="1" applyFont="1" applyBorder="1"/>
    <xf numFmtId="0" fontId="41" fillId="0" borderId="18" xfId="0" applyFont="1" applyBorder="1" applyAlignment="1"/>
    <xf numFmtId="0" fontId="43" fillId="0" borderId="1" xfId="0" applyNumberFormat="1" applyFont="1" applyBorder="1" applyAlignment="1">
      <alignment horizontal="center"/>
    </xf>
    <xf numFmtId="3" fontId="41" fillId="0" borderId="20" xfId="0" applyNumberFormat="1" applyFont="1" applyBorder="1"/>
    <xf numFmtId="0" fontId="41" fillId="0" borderId="20" xfId="0" applyFont="1" applyBorder="1"/>
    <xf numFmtId="3" fontId="45" fillId="0" borderId="35" xfId="0" applyNumberFormat="1" applyFont="1" applyBorder="1"/>
    <xf numFmtId="0" fontId="44" fillId="15" borderId="14" xfId="0" applyFont="1" applyFill="1" applyBorder="1" applyAlignment="1">
      <alignment horizontal="center" vertical="center" shrinkToFit="1"/>
    </xf>
    <xf numFmtId="0" fontId="44" fillId="15" borderId="20" xfId="0" applyFont="1" applyFill="1" applyBorder="1" applyAlignment="1">
      <alignment horizontal="center"/>
    </xf>
    <xf numFmtId="0" fontId="49" fillId="15" borderId="20" xfId="0" applyNumberFormat="1" applyFont="1" applyFill="1" applyBorder="1" applyAlignment="1">
      <alignment horizontal="center"/>
    </xf>
    <xf numFmtId="3" fontId="40" fillId="0" borderId="20" xfId="0" applyNumberFormat="1" applyFont="1" applyBorder="1"/>
    <xf numFmtId="0" fontId="40" fillId="0" borderId="20" xfId="0" applyFont="1" applyBorder="1"/>
    <xf numFmtId="3" fontId="44" fillId="0" borderId="35" xfId="0" applyNumberFormat="1" applyFont="1" applyBorder="1"/>
    <xf numFmtId="0" fontId="45" fillId="0" borderId="74" xfId="0" applyFont="1" applyFill="1" applyBorder="1" applyAlignment="1">
      <alignment horizontal="center" vertical="center" shrinkToFit="1"/>
    </xf>
    <xf numFmtId="0" fontId="43" fillId="0" borderId="4" xfId="0" applyNumberFormat="1" applyFont="1" applyFill="1" applyBorder="1" applyAlignment="1">
      <alignment horizontal="center"/>
    </xf>
    <xf numFmtId="3" fontId="41" fillId="0" borderId="4" xfId="0" applyNumberFormat="1" applyFont="1" applyBorder="1"/>
    <xf numFmtId="3" fontId="45" fillId="0" borderId="67" xfId="0" applyNumberFormat="1" applyFont="1" applyBorder="1"/>
    <xf numFmtId="0" fontId="43" fillId="0" borderId="18" xfId="0" applyNumberFormat="1" applyFont="1" applyBorder="1" applyAlignment="1">
      <alignment horizontal="center"/>
    </xf>
    <xf numFmtId="3" fontId="41" fillId="0" borderId="18" xfId="0" applyNumberFormat="1" applyFont="1" applyBorder="1" applyAlignment="1">
      <alignment horizontal="center"/>
    </xf>
    <xf numFmtId="3" fontId="50" fillId="0" borderId="18" xfId="0" applyNumberFormat="1" applyFont="1" applyBorder="1"/>
    <xf numFmtId="3" fontId="44" fillId="0" borderId="69" xfId="0" applyNumberFormat="1" applyFont="1" applyBorder="1"/>
    <xf numFmtId="0" fontId="40" fillId="0" borderId="0" xfId="0" applyFont="1"/>
    <xf numFmtId="0" fontId="41" fillId="0" borderId="75" xfId="0" applyFont="1" applyBorder="1" applyAlignment="1">
      <alignment horizontal="center"/>
    </xf>
    <xf numFmtId="3" fontId="51" fillId="0" borderId="18" xfId="0" applyNumberFormat="1" applyFont="1" applyBorder="1"/>
    <xf numFmtId="0" fontId="51" fillId="0" borderId="18" xfId="0" applyFont="1" applyBorder="1"/>
    <xf numFmtId="0" fontId="51" fillId="0" borderId="0" xfId="0" applyFont="1"/>
    <xf numFmtId="3" fontId="41" fillId="0" borderId="18" xfId="0" applyNumberFormat="1" applyFont="1" applyBorder="1" applyAlignment="1">
      <alignment horizontal="right"/>
    </xf>
    <xf numFmtId="0" fontId="41" fillId="0" borderId="94" xfId="0" applyFont="1" applyBorder="1" applyAlignment="1">
      <alignment horizontal="center"/>
    </xf>
    <xf numFmtId="3" fontId="41" fillId="0" borderId="1" xfId="0" applyNumberFormat="1" applyFont="1" applyBorder="1" applyAlignment="1">
      <alignment horizontal="right"/>
    </xf>
    <xf numFmtId="0" fontId="51" fillId="0" borderId="14" xfId="0" applyFont="1" applyFill="1" applyBorder="1" applyAlignment="1">
      <alignment horizontal="center"/>
    </xf>
    <xf numFmtId="0" fontId="51" fillId="0" borderId="20" xfId="0" applyFont="1" applyFill="1" applyBorder="1" applyAlignment="1">
      <alignment horizontal="center"/>
    </xf>
    <xf numFmtId="0" fontId="52" fillId="0" borderId="20" xfId="0" applyNumberFormat="1" applyFont="1" applyFill="1" applyBorder="1" applyAlignment="1">
      <alignment horizontal="center"/>
    </xf>
    <xf numFmtId="3" fontId="41" fillId="0" borderId="20" xfId="0" applyNumberFormat="1" applyFont="1" applyBorder="1" applyAlignment="1">
      <alignment horizontal="right"/>
    </xf>
    <xf numFmtId="0" fontId="41" fillId="0" borderId="74" xfId="0" applyFont="1" applyBorder="1" applyAlignment="1">
      <alignment horizontal="center"/>
    </xf>
    <xf numFmtId="3" fontId="41" fillId="0" borderId="4" xfId="0" applyNumberFormat="1" applyFont="1" applyBorder="1" applyAlignment="1">
      <alignment horizontal="right"/>
    </xf>
    <xf numFmtId="0" fontId="47" fillId="0" borderId="18" xfId="0" applyFont="1" applyBorder="1"/>
    <xf numFmtId="3" fontId="50" fillId="0" borderId="1" xfId="0" applyNumberFormat="1" applyFont="1" applyBorder="1" applyAlignment="1">
      <alignment horizontal="right"/>
    </xf>
    <xf numFmtId="3" fontId="44" fillId="0" borderId="71" xfId="0" applyNumberFormat="1" applyFont="1" applyBorder="1" applyAlignment="1">
      <alignment horizontal="right"/>
    </xf>
    <xf numFmtId="3" fontId="53" fillId="0" borderId="20" xfId="0" applyNumberFormat="1" applyFont="1" applyBorder="1"/>
    <xf numFmtId="0" fontId="48" fillId="0" borderId="0" xfId="0" applyFont="1"/>
    <xf numFmtId="3" fontId="53" fillId="0" borderId="18" xfId="0" applyNumberFormat="1" applyFont="1" applyBorder="1"/>
    <xf numFmtId="3" fontId="45" fillId="0" borderId="69" xfId="0" applyNumberFormat="1" applyFont="1" applyBorder="1" applyAlignment="1">
      <alignment horizontal="right"/>
    </xf>
    <xf numFmtId="3" fontId="53" fillId="0" borderId="1" xfId="0" applyNumberFormat="1" applyFont="1" applyBorder="1"/>
    <xf numFmtId="3" fontId="44" fillId="0" borderId="71" xfId="0" applyNumberFormat="1" applyFont="1" applyBorder="1"/>
    <xf numFmtId="3" fontId="54" fillId="0" borderId="20" xfId="0" applyNumberFormat="1" applyFont="1" applyFill="1" applyBorder="1" applyAlignment="1">
      <alignment horizontal="right"/>
    </xf>
    <xf numFmtId="3" fontId="44" fillId="0" borderId="35" xfId="0" applyNumberFormat="1" applyFont="1" applyFill="1" applyBorder="1" applyAlignment="1">
      <alignment horizontal="right"/>
    </xf>
    <xf numFmtId="0" fontId="41" fillId="3" borderId="0" xfId="0" applyFont="1" applyFill="1"/>
    <xf numFmtId="0" fontId="44" fillId="9" borderId="14" xfId="0" applyFont="1" applyFill="1" applyBorder="1" applyAlignment="1">
      <alignment horizontal="center"/>
    </xf>
    <xf numFmtId="0" fontId="44" fillId="9" borderId="20" xfId="0" applyFont="1" applyFill="1" applyBorder="1" applyAlignment="1">
      <alignment horizontal="center"/>
    </xf>
    <xf numFmtId="0" fontId="49" fillId="9" borderId="20" xfId="0" applyNumberFormat="1" applyFont="1" applyFill="1" applyBorder="1" applyAlignment="1">
      <alignment horizontal="center"/>
    </xf>
    <xf numFmtId="3" fontId="54" fillId="0" borderId="20" xfId="0" applyNumberFormat="1" applyFont="1" applyBorder="1" applyAlignment="1">
      <alignment horizontal="right"/>
    </xf>
    <xf numFmtId="0" fontId="45" fillId="0" borderId="35" xfId="0" applyFont="1" applyBorder="1"/>
    <xf numFmtId="0" fontId="41" fillId="0" borderId="0" xfId="0" applyFont="1" applyBorder="1"/>
    <xf numFmtId="0" fontId="55" fillId="0" borderId="4" xfId="0" applyFont="1" applyBorder="1" applyAlignment="1">
      <alignment horizontal="center"/>
    </xf>
    <xf numFmtId="188" fontId="41" fillId="0" borderId="4" xfId="1" applyNumberFormat="1" applyFont="1" applyBorder="1"/>
    <xf numFmtId="188" fontId="41" fillId="0" borderId="18" xfId="1" applyNumberFormat="1" applyFont="1" applyBorder="1"/>
    <xf numFmtId="188" fontId="54" fillId="0" borderId="18" xfId="1" applyNumberFormat="1" applyFont="1" applyFill="1" applyBorder="1"/>
    <xf numFmtId="0" fontId="54" fillId="0" borderId="18" xfId="0" applyFont="1" applyFill="1" applyBorder="1"/>
    <xf numFmtId="0" fontId="44" fillId="0" borderId="69" xfId="0" applyFont="1" applyFill="1" applyBorder="1"/>
    <xf numFmtId="0" fontId="54" fillId="5" borderId="0" xfId="0" applyFont="1" applyFill="1" applyBorder="1"/>
    <xf numFmtId="3" fontId="40" fillId="0" borderId="18" xfId="0" applyNumberFormat="1" applyFont="1" applyFill="1" applyBorder="1" applyAlignment="1">
      <alignment horizontal="right"/>
    </xf>
    <xf numFmtId="3" fontId="44" fillId="0" borderId="69" xfId="0" applyNumberFormat="1" applyFont="1" applyFill="1" applyBorder="1" applyAlignment="1">
      <alignment horizontal="right"/>
    </xf>
    <xf numFmtId="0" fontId="40" fillId="4" borderId="0" xfId="0" applyFont="1" applyFill="1" applyBorder="1"/>
    <xf numFmtId="0" fontId="47" fillId="0" borderId="1" xfId="0" applyFont="1" applyBorder="1"/>
    <xf numFmtId="0" fontId="45" fillId="9" borderId="14" xfId="0" applyFont="1" applyFill="1" applyBorder="1" applyAlignment="1">
      <alignment horizontal="center"/>
    </xf>
    <xf numFmtId="0" fontId="48" fillId="0" borderId="74" xfId="0" applyFont="1" applyBorder="1" applyAlignment="1">
      <alignment horizontal="center"/>
    </xf>
    <xf numFmtId="0" fontId="48" fillId="9" borderId="14" xfId="0" applyFont="1" applyFill="1" applyBorder="1" applyAlignment="1">
      <alignment horizontal="center"/>
    </xf>
    <xf numFmtId="0" fontId="53" fillId="9" borderId="20" xfId="0" applyFont="1" applyFill="1" applyBorder="1" applyAlignment="1">
      <alignment horizontal="center"/>
    </xf>
    <xf numFmtId="0" fontId="56" fillId="9" borderId="20" xfId="0" applyNumberFormat="1" applyFont="1" applyFill="1" applyBorder="1" applyAlignment="1">
      <alignment horizontal="center"/>
    </xf>
    <xf numFmtId="0" fontId="57" fillId="3" borderId="14" xfId="0" applyFont="1" applyFill="1" applyBorder="1" applyAlignment="1">
      <alignment horizontal="center"/>
    </xf>
    <xf numFmtId="0" fontId="57" fillId="3" borderId="20" xfId="0" applyFont="1" applyFill="1" applyBorder="1" applyAlignment="1">
      <alignment horizontal="center"/>
    </xf>
    <xf numFmtId="0" fontId="58" fillId="3" borderId="20" xfId="0" applyNumberFormat="1" applyFont="1" applyFill="1" applyBorder="1" applyAlignment="1">
      <alignment horizontal="center"/>
    </xf>
    <xf numFmtId="0" fontId="59" fillId="0" borderId="4" xfId="0" applyNumberFormat="1" applyFont="1" applyBorder="1" applyAlignment="1">
      <alignment horizontal="center"/>
    </xf>
    <xf numFmtId="0" fontId="40" fillId="0" borderId="18" xfId="0" applyFont="1" applyBorder="1" applyAlignment="1">
      <alignment horizontal="left"/>
    </xf>
    <xf numFmtId="0" fontId="41" fillId="11" borderId="14" xfId="0" applyFont="1" applyFill="1" applyBorder="1" applyAlignment="1">
      <alignment horizontal="center"/>
    </xf>
    <xf numFmtId="0" fontId="40" fillId="11" borderId="20" xfId="0" applyFont="1" applyFill="1" applyBorder="1" applyAlignment="1">
      <alignment horizontal="left"/>
    </xf>
    <xf numFmtId="0" fontId="43" fillId="11" borderId="20" xfId="0" applyNumberFormat="1" applyFont="1" applyFill="1" applyBorder="1" applyAlignment="1">
      <alignment horizontal="center"/>
    </xf>
    <xf numFmtId="0" fontId="40" fillId="0" borderId="4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41" fillId="0" borderId="105" xfId="0" applyFont="1" applyBorder="1" applyAlignment="1">
      <alignment horizontal="center"/>
    </xf>
    <xf numFmtId="0" fontId="40" fillId="0" borderId="8" xfId="0" applyFont="1" applyBorder="1" applyAlignment="1">
      <alignment horizontal="left"/>
    </xf>
    <xf numFmtId="0" fontId="47" fillId="0" borderId="8" xfId="0" applyNumberFormat="1" applyFont="1" applyBorder="1" applyAlignment="1">
      <alignment horizontal="center"/>
    </xf>
    <xf numFmtId="3" fontId="41" fillId="0" borderId="8" xfId="0" applyNumberFormat="1" applyFont="1" applyBorder="1"/>
    <xf numFmtId="0" fontId="41" fillId="0" borderId="8" xfId="0" applyFont="1" applyBorder="1"/>
    <xf numFmtId="0" fontId="45" fillId="0" borderId="106" xfId="0" applyFont="1" applyBorder="1"/>
    <xf numFmtId="0" fontId="47" fillId="11" borderId="20" xfId="0" applyNumberFormat="1" applyFont="1" applyFill="1" applyBorder="1" applyAlignment="1">
      <alignment horizontal="center"/>
    </xf>
    <xf numFmtId="0" fontId="54" fillId="5" borderId="14" xfId="0" applyFont="1" applyFill="1" applyBorder="1" applyAlignment="1">
      <alignment horizontal="center"/>
    </xf>
    <xf numFmtId="0" fontId="54" fillId="5" borderId="20" xfId="0" applyFont="1" applyFill="1" applyBorder="1" applyAlignment="1">
      <alignment horizontal="center"/>
    </xf>
    <xf numFmtId="0" fontId="59" fillId="5" borderId="20" xfId="0" applyNumberFormat="1" applyFont="1" applyFill="1" applyBorder="1" applyAlignment="1">
      <alignment horizontal="center"/>
    </xf>
    <xf numFmtId="0" fontId="47" fillId="0" borderId="75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10" borderId="14" xfId="0" applyFont="1" applyFill="1" applyBorder="1" applyAlignment="1">
      <alignment horizontal="center"/>
    </xf>
    <xf numFmtId="0" fontId="40" fillId="10" borderId="20" xfId="0" applyFont="1" applyFill="1" applyBorder="1" applyAlignment="1">
      <alignment horizontal="center"/>
    </xf>
    <xf numFmtId="0" fontId="43" fillId="10" borderId="20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40" fillId="2" borderId="90" xfId="0" applyNumberFormat="1" applyFont="1" applyFill="1" applyBorder="1" applyAlignment="1">
      <alignment horizontal="center" vertical="center"/>
    </xf>
    <xf numFmtId="0" fontId="41" fillId="0" borderId="0" xfId="0" applyFont="1" applyFill="1"/>
    <xf numFmtId="3" fontId="54" fillId="9" borderId="20" xfId="0" applyNumberFormat="1" applyFont="1" applyFill="1" applyBorder="1" applyAlignment="1">
      <alignment horizontal="right"/>
    </xf>
    <xf numFmtId="0" fontId="41" fillId="9" borderId="20" xfId="0" applyFont="1" applyFill="1" applyBorder="1"/>
    <xf numFmtId="0" fontId="45" fillId="9" borderId="35" xfId="0" applyFont="1" applyFill="1" applyBorder="1"/>
    <xf numFmtId="0" fontId="41" fillId="0" borderId="0" xfId="0" applyFont="1" applyFill="1" applyBorder="1"/>
    <xf numFmtId="0" fontId="41" fillId="0" borderId="74" xfId="0" applyFont="1" applyFill="1" applyBorder="1" applyAlignment="1">
      <alignment horizontal="center"/>
    </xf>
    <xf numFmtId="0" fontId="55" fillId="0" borderId="4" xfId="0" applyFont="1" applyFill="1" applyBorder="1" applyAlignment="1">
      <alignment horizontal="center"/>
    </xf>
    <xf numFmtId="0" fontId="47" fillId="0" borderId="4" xfId="0" applyNumberFormat="1" applyFont="1" applyFill="1" applyBorder="1" applyAlignment="1">
      <alignment horizontal="center"/>
    </xf>
    <xf numFmtId="188" fontId="41" fillId="0" borderId="4" xfId="1" applyNumberFormat="1" applyFont="1" applyFill="1" applyBorder="1"/>
    <xf numFmtId="0" fontId="41" fillId="0" borderId="4" xfId="0" applyFont="1" applyFill="1" applyBorder="1"/>
    <xf numFmtId="0" fontId="45" fillId="0" borderId="67" xfId="0" applyFont="1" applyFill="1" applyBorder="1"/>
    <xf numFmtId="0" fontId="41" fillId="0" borderId="75" xfId="0" applyFont="1" applyFill="1" applyBorder="1" applyAlignment="1">
      <alignment horizontal="center"/>
    </xf>
    <xf numFmtId="0" fontId="41" fillId="0" borderId="18" xfId="0" applyFont="1" applyFill="1" applyBorder="1"/>
    <xf numFmtId="0" fontId="47" fillId="0" borderId="18" xfId="0" applyNumberFormat="1" applyFont="1" applyFill="1" applyBorder="1" applyAlignment="1">
      <alignment horizontal="center"/>
    </xf>
    <xf numFmtId="188" fontId="41" fillId="0" borderId="18" xfId="1" applyNumberFormat="1" applyFont="1" applyFill="1" applyBorder="1"/>
    <xf numFmtId="0" fontId="45" fillId="0" borderId="69" xfId="0" applyFont="1" applyFill="1" applyBorder="1"/>
    <xf numFmtId="0" fontId="54" fillId="0" borderId="0" xfId="0" applyFont="1" applyFill="1" applyBorder="1"/>
    <xf numFmtId="3" fontId="41" fillId="0" borderId="18" xfId="0" applyNumberFormat="1" applyFont="1" applyFill="1" applyBorder="1"/>
    <xf numFmtId="0" fontId="40" fillId="0" borderId="0" xfId="0" applyFont="1" applyFill="1" applyBorder="1"/>
    <xf numFmtId="0" fontId="41" fillId="0" borderId="0" xfId="2" applyFont="1"/>
    <xf numFmtId="0" fontId="40" fillId="2" borderId="64" xfId="2" applyFont="1" applyFill="1" applyBorder="1"/>
    <xf numFmtId="0" fontId="40" fillId="2" borderId="5" xfId="2" applyFont="1" applyFill="1" applyBorder="1"/>
    <xf numFmtId="0" fontId="40" fillId="2" borderId="45" xfId="2" applyFont="1" applyFill="1" applyBorder="1" applyAlignment="1">
      <alignment horizontal="center" vertical="center" shrinkToFit="1"/>
    </xf>
    <xf numFmtId="0" fontId="40" fillId="2" borderId="83" xfId="2" applyFont="1" applyFill="1" applyBorder="1"/>
    <xf numFmtId="0" fontId="42" fillId="2" borderId="91" xfId="2" applyFont="1" applyFill="1" applyBorder="1" applyAlignment="1">
      <alignment horizontal="center" vertical="center"/>
    </xf>
    <xf numFmtId="0" fontId="60" fillId="2" borderId="9" xfId="2" applyFont="1" applyFill="1" applyBorder="1" applyAlignment="1">
      <alignment horizontal="center" vertical="center"/>
    </xf>
    <xf numFmtId="0" fontId="42" fillId="2" borderId="54" xfId="2" applyFont="1" applyFill="1" applyBorder="1" applyAlignment="1">
      <alignment vertical="center"/>
    </xf>
    <xf numFmtId="0" fontId="40" fillId="0" borderId="50" xfId="0" applyFont="1" applyFill="1" applyBorder="1" applyAlignment="1">
      <alignment horizontal="center" vertical="center" shrinkToFit="1"/>
    </xf>
    <xf numFmtId="0" fontId="40" fillId="14" borderId="56" xfId="0" applyFont="1" applyFill="1" applyBorder="1" applyAlignment="1">
      <alignment horizontal="center"/>
    </xf>
    <xf numFmtId="0" fontId="43" fillId="0" borderId="47" xfId="0" applyNumberFormat="1" applyFont="1" applyFill="1" applyBorder="1" applyAlignment="1">
      <alignment horizontal="center" vertical="center"/>
    </xf>
    <xf numFmtId="3" fontId="40" fillId="0" borderId="18" xfId="2" applyNumberFormat="1" applyFont="1" applyBorder="1"/>
    <xf numFmtId="0" fontId="41" fillId="0" borderId="44" xfId="0" applyFont="1" applyBorder="1" applyAlignment="1">
      <alignment horizontal="center" vertical="center" shrinkToFit="1"/>
    </xf>
    <xf numFmtId="0" fontId="46" fillId="0" borderId="55" xfId="0" applyFont="1" applyBorder="1" applyAlignment="1">
      <alignment horizontal="center"/>
    </xf>
    <xf numFmtId="3" fontId="41" fillId="0" borderId="18" xfId="2" applyNumberFormat="1" applyFont="1" applyBorder="1"/>
    <xf numFmtId="3" fontId="41" fillId="0" borderId="0" xfId="2" applyNumberFormat="1" applyFont="1"/>
    <xf numFmtId="0" fontId="41" fillId="0" borderId="68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left"/>
    </xf>
    <xf numFmtId="3" fontId="53" fillId="0" borderId="18" xfId="2" applyNumberFormat="1" applyFont="1" applyBorder="1"/>
    <xf numFmtId="0" fontId="40" fillId="0" borderId="0" xfId="2" applyFont="1"/>
    <xf numFmtId="0" fontId="41" fillId="0" borderId="58" xfId="0" applyFont="1" applyBorder="1" applyAlignment="1">
      <alignment horizontal="left"/>
    </xf>
    <xf numFmtId="3" fontId="41" fillId="0" borderId="1" xfId="2" applyNumberFormat="1" applyFont="1" applyBorder="1"/>
    <xf numFmtId="3" fontId="40" fillId="0" borderId="1" xfId="2" applyNumberFormat="1" applyFont="1" applyBorder="1"/>
    <xf numFmtId="0" fontId="41" fillId="0" borderId="51" xfId="0" applyFont="1" applyBorder="1" applyAlignment="1">
      <alignment horizontal="center" vertical="center" shrinkToFit="1"/>
    </xf>
    <xf numFmtId="0" fontId="45" fillId="0" borderId="32" xfId="0" applyFont="1" applyBorder="1" applyAlignment="1">
      <alignment horizontal="center"/>
    </xf>
    <xf numFmtId="0" fontId="47" fillId="0" borderId="17" xfId="0" applyNumberFormat="1" applyFont="1" applyBorder="1" applyAlignment="1">
      <alignment horizontal="center"/>
    </xf>
    <xf numFmtId="3" fontId="40" fillId="0" borderId="35" xfId="2" applyNumberFormat="1" applyFont="1" applyBorder="1"/>
    <xf numFmtId="0" fontId="47" fillId="0" borderId="23" xfId="0" applyNumberFormat="1" applyFont="1" applyBorder="1" applyAlignment="1">
      <alignment horizontal="center"/>
    </xf>
    <xf numFmtId="3" fontId="53" fillId="0" borderId="4" xfId="2" applyNumberFormat="1" applyFont="1" applyBorder="1"/>
    <xf numFmtId="0" fontId="41" fillId="0" borderId="57" xfId="0" applyFont="1" applyBorder="1"/>
    <xf numFmtId="0" fontId="47" fillId="0" borderId="24" xfId="0" applyNumberFormat="1" applyFont="1" applyBorder="1" applyAlignment="1">
      <alignment horizontal="center"/>
    </xf>
    <xf numFmtId="3" fontId="41" fillId="0" borderId="20" xfId="2" applyNumberFormat="1" applyFont="1" applyBorder="1"/>
    <xf numFmtId="0" fontId="45" fillId="15" borderId="72" xfId="0" applyFont="1" applyFill="1" applyBorder="1" applyAlignment="1">
      <alignment horizontal="center" vertical="center" shrinkToFit="1"/>
    </xf>
    <xf numFmtId="0" fontId="45" fillId="15" borderId="60" xfId="0" applyFont="1" applyFill="1" applyBorder="1" applyAlignment="1">
      <alignment horizontal="center"/>
    </xf>
    <xf numFmtId="0" fontId="61" fillId="15" borderId="61" xfId="0" applyNumberFormat="1" applyFont="1" applyFill="1" applyBorder="1" applyAlignment="1">
      <alignment horizontal="center"/>
    </xf>
    <xf numFmtId="3" fontId="41" fillId="0" borderId="62" xfId="2" applyNumberFormat="1" applyFont="1" applyBorder="1"/>
    <xf numFmtId="3" fontId="40" fillId="0" borderId="62" xfId="2" applyNumberFormat="1" applyFont="1" applyBorder="1"/>
    <xf numFmtId="0" fontId="43" fillId="0" borderId="5" xfId="0" applyNumberFormat="1" applyFont="1" applyBorder="1" applyAlignment="1">
      <alignment horizontal="center"/>
    </xf>
    <xf numFmtId="3" fontId="41" fillId="0" borderId="4" xfId="2" applyNumberFormat="1" applyFont="1" applyBorder="1"/>
    <xf numFmtId="3" fontId="40" fillId="0" borderId="4" xfId="2" applyNumberFormat="1" applyFont="1" applyBorder="1"/>
    <xf numFmtId="0" fontId="47" fillId="0" borderId="33" xfId="0" applyNumberFormat="1" applyFont="1" applyBorder="1" applyAlignment="1">
      <alignment horizontal="center"/>
    </xf>
    <xf numFmtId="3" fontId="50" fillId="0" borderId="18" xfId="2" applyNumberFormat="1" applyFont="1" applyBorder="1"/>
    <xf numFmtId="0" fontId="43" fillId="0" borderId="2" xfId="0" applyNumberFormat="1" applyFont="1" applyBorder="1" applyAlignment="1">
      <alignment horizontal="center"/>
    </xf>
    <xf numFmtId="0" fontId="45" fillId="15" borderId="14" xfId="0" applyFont="1" applyFill="1" applyBorder="1" applyAlignment="1">
      <alignment horizontal="center" vertical="center" shrinkToFit="1"/>
    </xf>
    <xf numFmtId="0" fontId="49" fillId="15" borderId="15" xfId="0" applyNumberFormat="1" applyFont="1" applyFill="1" applyBorder="1" applyAlignment="1">
      <alignment horizontal="center"/>
    </xf>
    <xf numFmtId="0" fontId="43" fillId="0" borderId="5" xfId="0" applyNumberFormat="1" applyFont="1" applyFill="1" applyBorder="1" applyAlignment="1">
      <alignment horizontal="center"/>
    </xf>
    <xf numFmtId="0" fontId="43" fillId="0" borderId="33" xfId="0" applyNumberFormat="1" applyFont="1" applyBorder="1" applyAlignment="1">
      <alignment horizontal="center"/>
    </xf>
    <xf numFmtId="0" fontId="41" fillId="0" borderId="43" xfId="0" applyFont="1" applyBorder="1" applyAlignment="1">
      <alignment horizontal="center" vertical="center" shrinkToFit="1"/>
    </xf>
    <xf numFmtId="0" fontId="43" fillId="0" borderId="0" xfId="0" applyNumberFormat="1" applyFont="1" applyBorder="1" applyAlignment="1">
      <alignment horizontal="center"/>
    </xf>
    <xf numFmtId="0" fontId="41" fillId="0" borderId="77" xfId="0" applyFont="1" applyBorder="1" applyAlignment="1">
      <alignment horizontal="center"/>
    </xf>
    <xf numFmtId="0" fontId="47" fillId="0" borderId="36" xfId="0" applyNumberFormat="1" applyFont="1" applyBorder="1" applyAlignment="1">
      <alignment horizontal="center"/>
    </xf>
    <xf numFmtId="3" fontId="41" fillId="0" borderId="18" xfId="2" applyNumberFormat="1" applyFont="1" applyBorder="1" applyAlignment="1">
      <alignment horizontal="right"/>
    </xf>
    <xf numFmtId="0" fontId="51" fillId="0" borderId="78" xfId="0" applyFont="1" applyFill="1" applyBorder="1" applyAlignment="1">
      <alignment horizontal="center"/>
    </xf>
    <xf numFmtId="0" fontId="51" fillId="0" borderId="63" xfId="0" applyFont="1" applyFill="1" applyBorder="1" applyAlignment="1">
      <alignment horizontal="center"/>
    </xf>
    <xf numFmtId="0" fontId="52" fillId="0" borderId="31" xfId="0" applyNumberFormat="1" applyFont="1" applyFill="1" applyBorder="1" applyAlignment="1">
      <alignment horizontal="center"/>
    </xf>
    <xf numFmtId="3" fontId="41" fillId="0" borderId="25" xfId="2" applyNumberFormat="1" applyFont="1" applyBorder="1" applyAlignment="1">
      <alignment horizontal="right"/>
    </xf>
    <xf numFmtId="3" fontId="40" fillId="0" borderId="25" xfId="2" applyNumberFormat="1" applyFont="1" applyBorder="1"/>
    <xf numFmtId="0" fontId="41" fillId="0" borderId="79" xfId="0" applyFont="1" applyBorder="1" applyAlignment="1">
      <alignment horizontal="center"/>
    </xf>
    <xf numFmtId="0" fontId="41" fillId="0" borderId="55" xfId="0" applyFont="1" applyBorder="1"/>
    <xf numFmtId="0" fontId="47" fillId="0" borderId="37" xfId="0" applyNumberFormat="1" applyFont="1" applyBorder="1" applyAlignment="1">
      <alignment horizontal="center"/>
    </xf>
    <xf numFmtId="3" fontId="50" fillId="0" borderId="4" xfId="2" applyNumberFormat="1" applyFont="1" applyBorder="1" applyAlignment="1">
      <alignment horizontal="right"/>
    </xf>
    <xf numFmtId="0" fontId="48" fillId="0" borderId="0" xfId="2" applyFont="1"/>
    <xf numFmtId="0" fontId="47" fillId="0" borderId="57" xfId="0" applyFont="1" applyBorder="1"/>
    <xf numFmtId="3" fontId="41" fillId="0" borderId="18" xfId="2" applyNumberFormat="1" applyFont="1" applyBorder="1" applyAlignment="1">
      <alignment horizontal="center"/>
    </xf>
    <xf numFmtId="3" fontId="41" fillId="0" borderId="25" xfId="2" applyNumberFormat="1" applyFont="1" applyBorder="1"/>
    <xf numFmtId="3" fontId="41" fillId="0" borderId="4" xfId="2" applyNumberFormat="1" applyFont="1" applyBorder="1" applyAlignment="1">
      <alignment horizontal="right"/>
    </xf>
    <xf numFmtId="0" fontId="41" fillId="0" borderId="13" xfId="2" applyFont="1" applyBorder="1"/>
    <xf numFmtId="3" fontId="48" fillId="0" borderId="18" xfId="2" applyNumberFormat="1" applyFont="1" applyBorder="1"/>
    <xf numFmtId="0" fontId="41" fillId="0" borderId="43" xfId="0" applyFont="1" applyBorder="1" applyAlignment="1">
      <alignment horizontal="center"/>
    </xf>
    <xf numFmtId="0" fontId="47" fillId="0" borderId="0" xfId="0" applyNumberFormat="1" applyFont="1" applyBorder="1" applyAlignment="1">
      <alignment horizontal="center"/>
    </xf>
    <xf numFmtId="3" fontId="54" fillId="0" borderId="18" xfId="2" applyNumberFormat="1" applyFont="1" applyFill="1" applyBorder="1" applyAlignment="1">
      <alignment horizontal="right"/>
    </xf>
    <xf numFmtId="0" fontId="41" fillId="0" borderId="0" xfId="2" applyFont="1" applyFill="1"/>
    <xf numFmtId="0" fontId="41" fillId="3" borderId="0" xfId="2" applyFont="1" applyFill="1"/>
    <xf numFmtId="3" fontId="54" fillId="0" borderId="18" xfId="2" applyNumberFormat="1" applyFont="1" applyBorder="1" applyAlignment="1">
      <alignment horizontal="right"/>
    </xf>
    <xf numFmtId="0" fontId="41" fillId="0" borderId="0" xfId="2" applyFont="1" applyBorder="1"/>
    <xf numFmtId="188" fontId="41" fillId="0" borderId="25" xfId="1" applyNumberFormat="1" applyFont="1" applyBorder="1"/>
    <xf numFmtId="0" fontId="44" fillId="9" borderId="81" xfId="0" applyFont="1" applyFill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9" fillId="9" borderId="38" xfId="0" applyNumberFormat="1" applyFont="1" applyFill="1" applyBorder="1" applyAlignment="1">
      <alignment horizontal="center"/>
    </xf>
    <xf numFmtId="188" fontId="54" fillId="0" borderId="11" xfId="1" applyNumberFormat="1" applyFont="1" applyFill="1" applyBorder="1"/>
    <xf numFmtId="0" fontId="54" fillId="0" borderId="0" xfId="2" applyFont="1" applyFill="1" applyBorder="1"/>
    <xf numFmtId="0" fontId="54" fillId="4" borderId="0" xfId="2" applyFont="1" applyFill="1" applyBorder="1"/>
    <xf numFmtId="0" fontId="55" fillId="0" borderId="55" xfId="0" applyFont="1" applyBorder="1" applyAlignment="1">
      <alignment horizontal="center"/>
    </xf>
    <xf numFmtId="3" fontId="41" fillId="0" borderId="4" xfId="2" applyNumberFormat="1" applyFont="1" applyFill="1" applyBorder="1"/>
    <xf numFmtId="188" fontId="54" fillId="0" borderId="4" xfId="1" applyNumberFormat="1" applyFont="1" applyFill="1" applyBorder="1"/>
    <xf numFmtId="3" fontId="40" fillId="0" borderId="18" xfId="2" applyNumberFormat="1" applyFont="1" applyFill="1" applyBorder="1" applyAlignment="1">
      <alignment horizontal="right"/>
    </xf>
    <xf numFmtId="0" fontId="40" fillId="0" borderId="0" xfId="2" applyFont="1" applyFill="1" applyBorder="1"/>
    <xf numFmtId="0" fontId="40" fillId="4" borderId="0" xfId="2" applyFont="1" applyFill="1" applyBorder="1"/>
    <xf numFmtId="0" fontId="41" fillId="0" borderId="18" xfId="2" applyFont="1" applyBorder="1"/>
    <xf numFmtId="3" fontId="40" fillId="0" borderId="18" xfId="2" applyNumberFormat="1" applyFont="1" applyBorder="1" applyAlignment="1">
      <alignment horizontal="center"/>
    </xf>
    <xf numFmtId="0" fontId="44" fillId="9" borderId="78" xfId="0" applyFont="1" applyFill="1" applyBorder="1" applyAlignment="1">
      <alignment horizontal="center"/>
    </xf>
    <xf numFmtId="0" fontId="44" fillId="9" borderId="63" xfId="0" applyFont="1" applyFill="1" applyBorder="1" applyAlignment="1">
      <alignment horizontal="center"/>
    </xf>
    <xf numFmtId="0" fontId="49" fillId="9" borderId="31" xfId="0" applyNumberFormat="1" applyFont="1" applyFill="1" applyBorder="1" applyAlignment="1">
      <alignment horizontal="center"/>
    </xf>
    <xf numFmtId="0" fontId="45" fillId="9" borderId="78" xfId="0" applyFont="1" applyFill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8" fillId="9" borderId="78" xfId="0" applyFont="1" applyFill="1" applyBorder="1" applyAlignment="1">
      <alignment horizontal="center"/>
    </xf>
    <xf numFmtId="0" fontId="53" fillId="9" borderId="63" xfId="0" applyFont="1" applyFill="1" applyBorder="1" applyAlignment="1">
      <alignment horizontal="center"/>
    </xf>
    <xf numFmtId="0" fontId="56" fillId="9" borderId="31" xfId="0" applyNumberFormat="1" applyFont="1" applyFill="1" applyBorder="1" applyAlignment="1">
      <alignment horizontal="center"/>
    </xf>
    <xf numFmtId="0" fontId="57" fillId="3" borderId="81" xfId="0" applyFont="1" applyFill="1" applyBorder="1" applyAlignment="1">
      <alignment horizontal="center"/>
    </xf>
    <xf numFmtId="0" fontId="57" fillId="3" borderId="65" xfId="0" applyFont="1" applyFill="1" applyBorder="1" applyAlignment="1">
      <alignment horizontal="center"/>
    </xf>
    <xf numFmtId="0" fontId="58" fillId="3" borderId="38" xfId="0" applyNumberFormat="1" applyFont="1" applyFill="1" applyBorder="1" applyAlignment="1">
      <alignment horizontal="center"/>
    </xf>
    <xf numFmtId="3" fontId="41" fillId="0" borderId="11" xfId="2" applyNumberFormat="1" applyFont="1" applyBorder="1"/>
    <xf numFmtId="3" fontId="40" fillId="0" borderId="11" xfId="2" applyNumberFormat="1" applyFont="1" applyBorder="1"/>
    <xf numFmtId="0" fontId="41" fillId="0" borderId="44" xfId="0" applyFont="1" applyBorder="1" applyAlignment="1">
      <alignment horizontal="center"/>
    </xf>
    <xf numFmtId="0" fontId="59" fillId="0" borderId="23" xfId="0" applyNumberFormat="1" applyFont="1" applyBorder="1" applyAlignment="1">
      <alignment horizontal="center"/>
    </xf>
    <xf numFmtId="0" fontId="41" fillId="0" borderId="68" xfId="0" applyFont="1" applyBorder="1" applyAlignment="1">
      <alignment horizontal="center"/>
    </xf>
    <xf numFmtId="0" fontId="40" fillId="0" borderId="57" xfId="0" applyFont="1" applyBorder="1" applyAlignment="1">
      <alignment horizontal="left"/>
    </xf>
    <xf numFmtId="0" fontId="41" fillId="0" borderId="70" xfId="0" applyFont="1" applyBorder="1" applyAlignment="1">
      <alignment horizontal="center"/>
    </xf>
    <xf numFmtId="0" fontId="47" fillId="0" borderId="22" xfId="0" applyNumberFormat="1" applyFont="1" applyBorder="1" applyAlignment="1">
      <alignment horizontal="center"/>
    </xf>
    <xf numFmtId="0" fontId="41" fillId="11" borderId="51" xfId="0" applyFont="1" applyFill="1" applyBorder="1" applyAlignment="1">
      <alignment horizontal="center"/>
    </xf>
    <xf numFmtId="0" fontId="40" fillId="11" borderId="32" xfId="0" applyFont="1" applyFill="1" applyBorder="1" applyAlignment="1">
      <alignment horizontal="left"/>
    </xf>
    <xf numFmtId="0" fontId="43" fillId="11" borderId="17" xfId="0" applyNumberFormat="1" applyFont="1" applyFill="1" applyBorder="1" applyAlignment="1">
      <alignment horizontal="center"/>
    </xf>
    <xf numFmtId="0" fontId="40" fillId="0" borderId="55" xfId="0" applyFont="1" applyBorder="1" applyAlignment="1">
      <alignment horizontal="left"/>
    </xf>
    <xf numFmtId="0" fontId="40" fillId="0" borderId="58" xfId="0" applyFont="1" applyBorder="1" applyAlignment="1">
      <alignment horizontal="left"/>
    </xf>
    <xf numFmtId="0" fontId="47" fillId="11" borderId="17" xfId="0" applyNumberFormat="1" applyFont="1" applyFill="1" applyBorder="1" applyAlignment="1">
      <alignment horizontal="center"/>
    </xf>
    <xf numFmtId="0" fontId="41" fillId="0" borderId="51" xfId="0" applyFont="1" applyBorder="1" applyAlignment="1">
      <alignment horizontal="center"/>
    </xf>
    <xf numFmtId="0" fontId="40" fillId="0" borderId="32" xfId="0" applyFont="1" applyBorder="1" applyAlignment="1">
      <alignment horizontal="center"/>
    </xf>
    <xf numFmtId="0" fontId="40" fillId="10" borderId="50" xfId="0" applyFont="1" applyFill="1" applyBorder="1" applyAlignment="1">
      <alignment horizontal="center"/>
    </xf>
    <xf numFmtId="0" fontId="40" fillId="10" borderId="56" xfId="0" applyFont="1" applyFill="1" applyBorder="1" applyAlignment="1">
      <alignment horizontal="center"/>
    </xf>
    <xf numFmtId="0" fontId="43" fillId="10" borderId="47" xfId="0" applyNumberFormat="1" applyFont="1" applyFill="1" applyBorder="1" applyAlignment="1">
      <alignment horizontal="center"/>
    </xf>
    <xf numFmtId="3" fontId="41" fillId="0" borderId="46" xfId="2" applyNumberFormat="1" applyFont="1" applyBorder="1"/>
    <xf numFmtId="3" fontId="40" fillId="0" borderId="49" xfId="2" applyNumberFormat="1" applyFont="1" applyBorder="1"/>
    <xf numFmtId="0" fontId="41" fillId="0" borderId="0" xfId="2" applyFont="1" applyAlignment="1">
      <alignment horizontal="center"/>
    </xf>
    <xf numFmtId="3" fontId="41" fillId="0" borderId="0" xfId="2" applyNumberFormat="1" applyFont="1" applyAlignment="1">
      <alignment horizontal="center"/>
    </xf>
    <xf numFmtId="3" fontId="40" fillId="0" borderId="0" xfId="2" applyNumberFormat="1" applyFont="1"/>
    <xf numFmtId="3" fontId="41" fillId="0" borderId="0" xfId="2" applyNumberFormat="1" applyFont="1" applyBorder="1"/>
    <xf numFmtId="3" fontId="40" fillId="0" borderId="0" xfId="2" applyNumberFormat="1" applyFont="1" applyBorder="1"/>
    <xf numFmtId="0" fontId="54" fillId="5" borderId="96" xfId="0" applyFont="1" applyFill="1" applyBorder="1" applyAlignment="1">
      <alignment horizontal="center"/>
    </xf>
    <xf numFmtId="0" fontId="54" fillId="5" borderId="118" xfId="0" applyFont="1" applyFill="1" applyBorder="1" applyAlignment="1">
      <alignment horizontal="center"/>
    </xf>
    <xf numFmtId="0" fontId="59" fillId="5" borderId="42" xfId="0" applyNumberFormat="1" applyFont="1" applyFill="1" applyBorder="1" applyAlignment="1">
      <alignment horizontal="center"/>
    </xf>
    <xf numFmtId="3" fontId="41" fillId="0" borderId="119" xfId="2" applyNumberFormat="1" applyFont="1" applyBorder="1"/>
    <xf numFmtId="3" fontId="40" fillId="0" borderId="119" xfId="2" applyNumberFormat="1" applyFont="1" applyBorder="1"/>
    <xf numFmtId="0" fontId="54" fillId="0" borderId="0" xfId="0" applyFont="1" applyFill="1" applyBorder="1" applyAlignment="1">
      <alignment horizontal="center"/>
    </xf>
    <xf numFmtId="0" fontId="59" fillId="0" borderId="0" xfId="0" applyNumberFormat="1" applyFont="1" applyFill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0" fillId="0" borderId="53" xfId="0" applyFont="1" applyFill="1" applyBorder="1"/>
    <xf numFmtId="0" fontId="40" fillId="0" borderId="54" xfId="0" applyFont="1" applyFill="1" applyBorder="1"/>
    <xf numFmtId="0" fontId="40" fillId="0" borderId="55" xfId="0" applyFont="1" applyFill="1" applyBorder="1"/>
    <xf numFmtId="0" fontId="43" fillId="0" borderId="46" xfId="0" applyFont="1" applyFill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 shrinkToFit="1"/>
    </xf>
    <xf numFmtId="0" fontId="40" fillId="14" borderId="32" xfId="0" applyFont="1" applyFill="1" applyBorder="1" applyAlignment="1">
      <alignment horizontal="center"/>
    </xf>
    <xf numFmtId="0" fontId="43" fillId="0" borderId="17" xfId="0" applyNumberFormat="1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3" fontId="41" fillId="0" borderId="57" xfId="0" applyNumberFormat="1" applyFont="1" applyBorder="1"/>
    <xf numFmtId="3" fontId="41" fillId="0" borderId="58" xfId="0" applyNumberFormat="1" applyFont="1" applyBorder="1"/>
    <xf numFmtId="3" fontId="41" fillId="0" borderId="32" xfId="0" applyNumberFormat="1" applyFont="1" applyBorder="1"/>
    <xf numFmtId="0" fontId="41" fillId="0" borderId="17" xfId="0" applyFont="1" applyBorder="1"/>
    <xf numFmtId="0" fontId="47" fillId="0" borderId="7" xfId="0" applyNumberFormat="1" applyFont="1" applyBorder="1" applyAlignment="1">
      <alignment horizontal="center"/>
    </xf>
    <xf numFmtId="3" fontId="41" fillId="0" borderId="55" xfId="0" applyNumberFormat="1" applyFont="1" applyBorder="1"/>
    <xf numFmtId="0" fontId="47" fillId="0" borderId="19" xfId="0" applyNumberFormat="1" applyFont="1" applyBorder="1" applyAlignment="1">
      <alignment horizontal="center"/>
    </xf>
    <xf numFmtId="3" fontId="45" fillId="15" borderId="62" xfId="0" applyNumberFormat="1" applyFont="1" applyFill="1" applyBorder="1"/>
    <xf numFmtId="3" fontId="41" fillId="15" borderId="60" xfId="0" applyNumberFormat="1" applyFont="1" applyFill="1" applyBorder="1"/>
    <xf numFmtId="0" fontId="45" fillId="15" borderId="61" xfId="0" applyFont="1" applyFill="1" applyBorder="1"/>
    <xf numFmtId="0" fontId="43" fillId="0" borderId="4" xfId="0" applyNumberFormat="1" applyFont="1" applyBorder="1" applyAlignment="1">
      <alignment horizontal="center"/>
    </xf>
    <xf numFmtId="188" fontId="41" fillId="0" borderId="57" xfId="1" applyNumberFormat="1" applyFont="1" applyBorder="1"/>
    <xf numFmtId="0" fontId="45" fillId="15" borderId="29" xfId="0" applyFont="1" applyFill="1" applyBorder="1" applyAlignment="1">
      <alignment horizontal="center" vertical="center" shrinkToFit="1"/>
    </xf>
    <xf numFmtId="0" fontId="44" fillId="15" borderId="25" xfId="0" applyFont="1" applyFill="1" applyBorder="1" applyAlignment="1">
      <alignment horizontal="center"/>
    </xf>
    <xf numFmtId="0" fontId="49" fillId="15" borderId="25" xfId="0" applyNumberFormat="1" applyFont="1" applyFill="1" applyBorder="1" applyAlignment="1">
      <alignment horizontal="center"/>
    </xf>
    <xf numFmtId="3" fontId="44" fillId="15" borderId="25" xfId="0" applyNumberFormat="1" applyFont="1" applyFill="1" applyBorder="1"/>
    <xf numFmtId="188" fontId="45" fillId="15" borderId="25" xfId="0" applyNumberFormat="1" applyFont="1" applyFill="1" applyBorder="1"/>
    <xf numFmtId="188" fontId="45" fillId="15" borderId="63" xfId="1" applyNumberFormat="1" applyFont="1" applyFill="1" applyBorder="1"/>
    <xf numFmtId="0" fontId="45" fillId="15" borderId="34" xfId="0" applyFont="1" applyFill="1" applyBorder="1"/>
    <xf numFmtId="3" fontId="44" fillId="0" borderId="4" xfId="0" applyNumberFormat="1" applyFont="1" applyFill="1" applyBorder="1"/>
    <xf numFmtId="188" fontId="45" fillId="0" borderId="4" xfId="0" applyNumberFormat="1" applyFont="1" applyFill="1" applyBorder="1"/>
    <xf numFmtId="188" fontId="45" fillId="0" borderId="55" xfId="1" applyNumberFormat="1" applyFont="1" applyFill="1" applyBorder="1"/>
    <xf numFmtId="0" fontId="45" fillId="0" borderId="0" xfId="0" applyFont="1" applyFill="1"/>
    <xf numFmtId="3" fontId="51" fillId="0" borderId="25" xfId="0" applyNumberFormat="1" applyFont="1" applyFill="1" applyBorder="1"/>
    <xf numFmtId="3" fontId="41" fillId="0" borderId="63" xfId="0" applyNumberFormat="1" applyFont="1" applyBorder="1"/>
    <xf numFmtId="0" fontId="51" fillId="0" borderId="34" xfId="0" applyFont="1" applyFill="1" applyBorder="1"/>
    <xf numFmtId="188" fontId="41" fillId="0" borderId="55" xfId="1" applyNumberFormat="1" applyFont="1" applyBorder="1"/>
    <xf numFmtId="0" fontId="51" fillId="0" borderId="25" xfId="0" applyFont="1" applyFill="1" applyBorder="1"/>
    <xf numFmtId="188" fontId="51" fillId="0" borderId="63" xfId="1" applyNumberFormat="1" applyFont="1" applyFill="1" applyBorder="1"/>
    <xf numFmtId="3" fontId="51" fillId="0" borderId="25" xfId="0" applyNumberFormat="1" applyFont="1" applyFill="1" applyBorder="1" applyAlignment="1">
      <alignment horizontal="right"/>
    </xf>
    <xf numFmtId="3" fontId="51" fillId="0" borderId="66" xfId="0" applyNumberFormat="1" applyFont="1" applyFill="1" applyBorder="1"/>
    <xf numFmtId="3" fontId="44" fillId="9" borderId="11" xfId="0" applyNumberFormat="1" applyFont="1" applyFill="1" applyBorder="1"/>
    <xf numFmtId="3" fontId="44" fillId="9" borderId="65" xfId="0" applyNumberFormat="1" applyFont="1" applyFill="1" applyBorder="1"/>
    <xf numFmtId="0" fontId="48" fillId="9" borderId="38" xfId="0" applyFont="1" applyFill="1" applyBorder="1"/>
    <xf numFmtId="3" fontId="44" fillId="9" borderId="25" xfId="0" applyNumberFormat="1" applyFont="1" applyFill="1" applyBorder="1"/>
    <xf numFmtId="3" fontId="44" fillId="9" borderId="63" xfId="0" applyNumberFormat="1" applyFont="1" applyFill="1" applyBorder="1"/>
    <xf numFmtId="0" fontId="44" fillId="9" borderId="34" xfId="0" applyFont="1" applyFill="1" applyBorder="1"/>
    <xf numFmtId="3" fontId="41" fillId="0" borderId="4" xfId="0" applyNumberFormat="1" applyFont="1" applyBorder="1" applyAlignment="1">
      <alignment horizontal="center"/>
    </xf>
    <xf numFmtId="188" fontId="45" fillId="9" borderId="63" xfId="1" applyNumberFormat="1" applyFont="1" applyFill="1" applyBorder="1"/>
    <xf numFmtId="0" fontId="41" fillId="9" borderId="0" xfId="0" applyFont="1" applyFill="1"/>
    <xf numFmtId="3" fontId="48" fillId="0" borderId="4" xfId="0" applyNumberFormat="1" applyFont="1" applyBorder="1"/>
    <xf numFmtId="3" fontId="53" fillId="9" borderId="25" xfId="0" applyNumberFormat="1" applyFont="1" applyFill="1" applyBorder="1"/>
    <xf numFmtId="0" fontId="41" fillId="9" borderId="63" xfId="0" applyFont="1" applyFill="1" applyBorder="1"/>
    <xf numFmtId="0" fontId="57" fillId="3" borderId="52" xfId="0" applyFont="1" applyFill="1" applyBorder="1" applyAlignment="1">
      <alignment horizontal="center"/>
    </xf>
    <xf numFmtId="0" fontId="58" fillId="3" borderId="34" xfId="0" applyNumberFormat="1" applyFont="1" applyFill="1" applyBorder="1" applyAlignment="1">
      <alignment horizontal="center"/>
    </xf>
    <xf numFmtId="3" fontId="57" fillId="3" borderId="27" xfId="0" applyNumberFormat="1" applyFont="1" applyFill="1" applyBorder="1" applyAlignment="1">
      <alignment horizontal="right"/>
    </xf>
    <xf numFmtId="188" fontId="57" fillId="3" borderId="66" xfId="0" applyNumberFormat="1" applyFont="1" applyFill="1" applyBorder="1"/>
    <xf numFmtId="0" fontId="57" fillId="3" borderId="0" xfId="0" applyFont="1" applyFill="1"/>
    <xf numFmtId="3" fontId="54" fillId="0" borderId="4" xfId="0" applyNumberFormat="1" applyFont="1" applyBorder="1" applyAlignment="1">
      <alignment horizontal="right"/>
    </xf>
    <xf numFmtId="188" fontId="41" fillId="0" borderId="57" xfId="0" applyNumberFormat="1" applyFont="1" applyBorder="1"/>
    <xf numFmtId="188" fontId="41" fillId="0" borderId="1" xfId="1" applyNumberFormat="1" applyFont="1" applyBorder="1"/>
    <xf numFmtId="188" fontId="41" fillId="0" borderId="58" xfId="0" applyNumberFormat="1" applyFont="1" applyBorder="1"/>
    <xf numFmtId="188" fontId="41" fillId="11" borderId="20" xfId="1" applyNumberFormat="1" applyFont="1" applyFill="1" applyBorder="1"/>
    <xf numFmtId="0" fontId="41" fillId="11" borderId="20" xfId="0" applyFont="1" applyFill="1" applyBorder="1"/>
    <xf numFmtId="188" fontId="41" fillId="11" borderId="32" xfId="0" applyNumberFormat="1" applyFont="1" applyFill="1" applyBorder="1"/>
    <xf numFmtId="0" fontId="41" fillId="11" borderId="0" xfId="0" applyFont="1" applyFill="1" applyBorder="1"/>
    <xf numFmtId="188" fontId="41" fillId="0" borderId="8" xfId="1" applyNumberFormat="1" applyFont="1" applyBorder="1"/>
    <xf numFmtId="188" fontId="41" fillId="0" borderId="55" xfId="0" applyNumberFormat="1" applyFont="1" applyBorder="1"/>
    <xf numFmtId="0" fontId="54" fillId="5" borderId="52" xfId="0" applyFont="1" applyFill="1" applyBorder="1" applyAlignment="1">
      <alignment horizontal="center"/>
    </xf>
    <xf numFmtId="0" fontId="54" fillId="5" borderId="66" xfId="0" applyFont="1" applyFill="1" applyBorder="1" applyAlignment="1">
      <alignment horizontal="center"/>
    </xf>
    <xf numFmtId="0" fontId="59" fillId="5" borderId="34" xfId="0" applyNumberFormat="1" applyFont="1" applyFill="1" applyBorder="1" applyAlignment="1">
      <alignment horizontal="center"/>
    </xf>
    <xf numFmtId="188" fontId="54" fillId="5" borderId="27" xfId="1" applyNumberFormat="1" applyFont="1" applyFill="1" applyBorder="1"/>
    <xf numFmtId="188" fontId="41" fillId="5" borderId="66" xfId="0" applyNumberFormat="1" applyFont="1" applyFill="1" applyBorder="1"/>
    <xf numFmtId="0" fontId="54" fillId="5" borderId="34" xfId="0" applyFont="1" applyFill="1" applyBorder="1"/>
    <xf numFmtId="0" fontId="41" fillId="0" borderId="54" xfId="0" applyFont="1" applyBorder="1"/>
    <xf numFmtId="0" fontId="41" fillId="0" borderId="32" xfId="0" applyFont="1" applyBorder="1"/>
    <xf numFmtId="0" fontId="40" fillId="10" borderId="51" xfId="0" applyFont="1" applyFill="1" applyBorder="1" applyAlignment="1">
      <alignment horizontal="center"/>
    </xf>
    <xf numFmtId="0" fontId="43" fillId="10" borderId="17" xfId="0" applyNumberFormat="1" applyFont="1" applyFill="1" applyBorder="1" applyAlignment="1">
      <alignment horizontal="center"/>
    </xf>
    <xf numFmtId="3" fontId="40" fillId="10" borderId="20" xfId="0" applyNumberFormat="1" applyFont="1" applyFill="1" applyBorder="1" applyAlignment="1">
      <alignment horizontal="right"/>
    </xf>
    <xf numFmtId="3" fontId="40" fillId="10" borderId="32" xfId="0" applyNumberFormat="1" applyFont="1" applyFill="1" applyBorder="1" applyAlignment="1">
      <alignment horizontal="right"/>
    </xf>
    <xf numFmtId="0" fontId="40" fillId="10" borderId="0" xfId="0" applyFont="1" applyFill="1" applyBorder="1"/>
    <xf numFmtId="0" fontId="41" fillId="0" borderId="0" xfId="0" applyFont="1" applyFill="1" applyBorder="1" applyAlignment="1">
      <alignment horizontal="center"/>
    </xf>
    <xf numFmtId="0" fontId="47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/>
    <xf numFmtId="0" fontId="47" fillId="0" borderId="0" xfId="0" applyNumberFormat="1" applyFont="1" applyFill="1"/>
    <xf numFmtId="0" fontId="47" fillId="0" borderId="0" xfId="0" applyNumberFormat="1" applyFont="1" applyAlignment="1">
      <alignment horizontal="center"/>
    </xf>
    <xf numFmtId="0" fontId="43" fillId="0" borderId="53" xfId="0" applyFont="1" applyFill="1" applyBorder="1"/>
    <xf numFmtId="0" fontId="43" fillId="0" borderId="54" xfId="0" applyFont="1" applyFill="1" applyBorder="1"/>
    <xf numFmtId="0" fontId="43" fillId="0" borderId="55" xfId="0" applyFont="1" applyFill="1" applyBorder="1"/>
    <xf numFmtId="0" fontId="43" fillId="0" borderId="50" xfId="0" applyFont="1" applyFill="1" applyBorder="1" applyAlignment="1">
      <alignment horizontal="center" vertical="center" shrinkToFit="1"/>
    </xf>
    <xf numFmtId="0" fontId="43" fillId="14" borderId="56" xfId="0" applyFont="1" applyFill="1" applyBorder="1" applyAlignment="1">
      <alignment horizontal="center"/>
    </xf>
    <xf numFmtId="0" fontId="42" fillId="0" borderId="46" xfId="0" applyFont="1" applyFill="1" applyBorder="1" applyAlignment="1">
      <alignment horizontal="center" vertical="center"/>
    </xf>
    <xf numFmtId="0" fontId="42" fillId="12" borderId="46" xfId="0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8" borderId="46" xfId="0" applyFont="1" applyFill="1" applyBorder="1" applyAlignment="1">
      <alignment horizontal="center"/>
    </xf>
    <xf numFmtId="0" fontId="42" fillId="7" borderId="48" xfId="0" applyFont="1" applyFill="1" applyBorder="1" applyAlignment="1">
      <alignment horizontal="center"/>
    </xf>
    <xf numFmtId="0" fontId="42" fillId="9" borderId="83" xfId="0" applyFont="1" applyFill="1" applyBorder="1" applyAlignment="1">
      <alignment horizontal="center" vertical="center"/>
    </xf>
    <xf numFmtId="0" fontId="47" fillId="0" borderId="44" xfId="0" applyFont="1" applyBorder="1" applyAlignment="1">
      <alignment horizontal="center" vertical="center" shrinkToFit="1"/>
    </xf>
    <xf numFmtId="0" fontId="62" fillId="0" borderId="55" xfId="0" applyFont="1" applyBorder="1" applyAlignment="1">
      <alignment horizontal="center"/>
    </xf>
    <xf numFmtId="3" fontId="40" fillId="12" borderId="4" xfId="0" applyNumberFormat="1" applyFont="1" applyFill="1" applyBorder="1"/>
    <xf numFmtId="0" fontId="41" fillId="8" borderId="4" xfId="0" applyFont="1" applyFill="1" applyBorder="1"/>
    <xf numFmtId="0" fontId="41" fillId="7" borderId="4" xfId="0" applyFont="1" applyFill="1" applyBorder="1"/>
    <xf numFmtId="0" fontId="41" fillId="9" borderId="5" xfId="0" applyFont="1" applyFill="1" applyBorder="1"/>
    <xf numFmtId="0" fontId="47" fillId="0" borderId="68" xfId="0" applyFont="1" applyBorder="1" applyAlignment="1">
      <alignment horizontal="center" vertical="center" shrinkToFit="1"/>
    </xf>
    <xf numFmtId="0" fontId="47" fillId="0" borderId="57" xfId="0" applyFont="1" applyBorder="1" applyAlignment="1">
      <alignment horizontal="left"/>
    </xf>
    <xf numFmtId="3" fontId="41" fillId="12" borderId="18" xfId="0" applyNumberFormat="1" applyFont="1" applyFill="1" applyBorder="1"/>
    <xf numFmtId="3" fontId="41" fillId="8" borderId="18" xfId="0" applyNumberFormat="1" applyFont="1" applyFill="1" applyBorder="1"/>
    <xf numFmtId="0" fontId="41" fillId="7" borderId="18" xfId="0" applyFont="1" applyFill="1" applyBorder="1"/>
    <xf numFmtId="0" fontId="41" fillId="9" borderId="33" xfId="0" applyFont="1" applyFill="1" applyBorder="1"/>
    <xf numFmtId="0" fontId="47" fillId="0" borderId="58" xfId="0" applyFont="1" applyBorder="1" applyAlignment="1">
      <alignment horizontal="left"/>
    </xf>
    <xf numFmtId="3" fontId="41" fillId="12" borderId="1" xfId="0" applyNumberFormat="1" applyFont="1" applyFill="1" applyBorder="1"/>
    <xf numFmtId="3" fontId="41" fillId="8" borderId="1" xfId="0" applyNumberFormat="1" applyFont="1" applyFill="1" applyBorder="1"/>
    <xf numFmtId="0" fontId="41" fillId="7" borderId="1" xfId="0" applyFont="1" applyFill="1" applyBorder="1"/>
    <xf numFmtId="0" fontId="41" fillId="9" borderId="2" xfId="0" applyFont="1" applyFill="1" applyBorder="1"/>
    <xf numFmtId="0" fontId="47" fillId="0" borderId="51" xfId="0" applyFont="1" applyBorder="1" applyAlignment="1">
      <alignment horizontal="center" vertical="center" shrinkToFit="1"/>
    </xf>
    <xf numFmtId="0" fontId="61" fillId="0" borderId="32" xfId="0" applyFont="1" applyBorder="1" applyAlignment="1">
      <alignment horizontal="center"/>
    </xf>
    <xf numFmtId="3" fontId="41" fillId="12" borderId="20" xfId="0" applyNumberFormat="1" applyFont="1" applyFill="1" applyBorder="1"/>
    <xf numFmtId="3" fontId="41" fillId="8" borderId="20" xfId="0" applyNumberFormat="1" applyFont="1" applyFill="1" applyBorder="1"/>
    <xf numFmtId="0" fontId="41" fillId="7" borderId="20" xfId="0" applyFont="1" applyFill="1" applyBorder="1"/>
    <xf numFmtId="0" fontId="41" fillId="9" borderId="15" xfId="0" applyFont="1" applyFill="1" applyBorder="1"/>
    <xf numFmtId="3" fontId="41" fillId="12" borderId="4" xfId="0" applyNumberFormat="1" applyFont="1" applyFill="1" applyBorder="1"/>
    <xf numFmtId="3" fontId="41" fillId="8" borderId="4" xfId="0" applyNumberFormat="1" applyFont="1" applyFill="1" applyBorder="1"/>
    <xf numFmtId="188" fontId="41" fillId="7" borderId="18" xfId="1" applyNumberFormat="1" applyFont="1" applyFill="1" applyBorder="1"/>
    <xf numFmtId="0" fontId="47" fillId="0" borderId="43" xfId="0" applyFont="1" applyBorder="1" applyAlignment="1">
      <alignment horizontal="center" vertical="center" shrinkToFit="1"/>
    </xf>
    <xf numFmtId="0" fontId="47" fillId="0" borderId="58" xfId="0" applyFont="1" applyBorder="1"/>
    <xf numFmtId="3" fontId="41" fillId="12" borderId="8" xfId="0" applyNumberFormat="1" applyFont="1" applyFill="1" applyBorder="1"/>
    <xf numFmtId="3" fontId="41" fillId="8" borderId="8" xfId="0" applyNumberFormat="1" applyFont="1" applyFill="1" applyBorder="1"/>
    <xf numFmtId="188" fontId="41" fillId="7" borderId="8" xfId="1" applyNumberFormat="1" applyFont="1" applyFill="1" applyBorder="1"/>
    <xf numFmtId="0" fontId="41" fillId="9" borderId="9" xfId="0" applyFont="1" applyFill="1" applyBorder="1"/>
    <xf numFmtId="3" fontId="41" fillId="0" borderId="54" xfId="0" applyNumberFormat="1" applyFont="1" applyBorder="1"/>
    <xf numFmtId="188" fontId="41" fillId="7" borderId="20" xfId="1" applyNumberFormat="1" applyFont="1" applyFill="1" applyBorder="1"/>
    <xf numFmtId="0" fontId="61" fillId="15" borderId="72" xfId="0" applyFont="1" applyFill="1" applyBorder="1" applyAlignment="1">
      <alignment horizontal="center" vertical="center" shrinkToFit="1"/>
    </xf>
    <xf numFmtId="0" fontId="61" fillId="15" borderId="60" xfId="0" applyFont="1" applyFill="1" applyBorder="1" applyAlignment="1">
      <alignment horizontal="center"/>
    </xf>
    <xf numFmtId="3" fontId="41" fillId="15" borderId="62" xfId="0" applyNumberFormat="1" applyFont="1" applyFill="1" applyBorder="1"/>
    <xf numFmtId="188" fontId="45" fillId="15" borderId="62" xfId="1" applyNumberFormat="1" applyFont="1" applyFill="1" applyBorder="1"/>
    <xf numFmtId="0" fontId="45" fillId="15" borderId="59" xfId="0" applyFont="1" applyFill="1" applyBorder="1"/>
    <xf numFmtId="0" fontId="47" fillId="0" borderId="74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/>
    </xf>
    <xf numFmtId="0" fontId="47" fillId="0" borderId="75" xfId="0" applyFont="1" applyBorder="1" applyAlignment="1">
      <alignment horizontal="center" vertical="center" shrinkToFit="1"/>
    </xf>
    <xf numFmtId="0" fontId="47" fillId="0" borderId="18" xfId="0" applyFont="1" applyBorder="1" applyAlignment="1"/>
    <xf numFmtId="188" fontId="41" fillId="12" borderId="18" xfId="1" applyNumberFormat="1" applyFont="1" applyFill="1" applyBorder="1"/>
    <xf numFmtId="188" fontId="41" fillId="9" borderId="33" xfId="1" applyNumberFormat="1" applyFont="1" applyFill="1" applyBorder="1"/>
    <xf numFmtId="0" fontId="47" fillId="0" borderId="18" xfId="0" applyFont="1" applyBorder="1" applyAlignment="1">
      <alignment horizontal="left"/>
    </xf>
    <xf numFmtId="3" fontId="40" fillId="12" borderId="18" xfId="0" applyNumberFormat="1" applyFont="1" applyFill="1" applyBorder="1"/>
    <xf numFmtId="0" fontId="61" fillId="15" borderId="29" xfId="0" applyFont="1" applyFill="1" applyBorder="1" applyAlignment="1">
      <alignment horizontal="center" vertical="center" shrinkToFit="1"/>
    </xf>
    <xf numFmtId="0" fontId="49" fillId="15" borderId="25" xfId="0" applyFont="1" applyFill="1" applyBorder="1" applyAlignment="1">
      <alignment horizontal="center"/>
    </xf>
    <xf numFmtId="3" fontId="41" fillId="15" borderId="25" xfId="0" applyNumberFormat="1" applyFont="1" applyFill="1" applyBorder="1"/>
    <xf numFmtId="188" fontId="45" fillId="15" borderId="25" xfId="1" applyNumberFormat="1" applyFont="1" applyFill="1" applyBorder="1"/>
    <xf numFmtId="188" fontId="45" fillId="15" borderId="26" xfId="0" applyNumberFormat="1" applyFont="1" applyFill="1" applyBorder="1"/>
    <xf numFmtId="0" fontId="61" fillId="0" borderId="74" xfId="0" applyFont="1" applyFill="1" applyBorder="1" applyAlignment="1">
      <alignment horizontal="center" vertical="center" shrinkToFit="1"/>
    </xf>
    <xf numFmtId="0" fontId="43" fillId="14" borderId="4" xfId="0" applyFont="1" applyFill="1" applyBorder="1" applyAlignment="1">
      <alignment horizontal="center"/>
    </xf>
    <xf numFmtId="3" fontId="44" fillId="12" borderId="4" xfId="0" applyNumberFormat="1" applyFont="1" applyFill="1" applyBorder="1"/>
    <xf numFmtId="188" fontId="45" fillId="0" borderId="4" xfId="1" applyNumberFormat="1" applyFont="1" applyFill="1" applyBorder="1"/>
    <xf numFmtId="188" fontId="45" fillId="14" borderId="4" xfId="1" applyNumberFormat="1" applyFont="1" applyFill="1" applyBorder="1"/>
    <xf numFmtId="188" fontId="45" fillId="9" borderId="5" xfId="0" applyNumberFormat="1" applyFont="1" applyFill="1" applyBorder="1"/>
    <xf numFmtId="0" fontId="62" fillId="0" borderId="18" xfId="0" applyFont="1" applyBorder="1" applyAlignment="1">
      <alignment horizontal="center"/>
    </xf>
    <xf numFmtId="0" fontId="41" fillId="8" borderId="18" xfId="0" applyFont="1" applyFill="1" applyBorder="1"/>
    <xf numFmtId="0" fontId="47" fillId="0" borderId="77" xfId="0" applyFont="1" applyBorder="1" applyAlignment="1">
      <alignment horizontal="center"/>
    </xf>
    <xf numFmtId="0" fontId="52" fillId="0" borderId="78" xfId="0" applyFont="1" applyFill="1" applyBorder="1" applyAlignment="1">
      <alignment horizontal="center"/>
    </xf>
    <xf numFmtId="0" fontId="52" fillId="0" borderId="63" xfId="0" applyFont="1" applyFill="1" applyBorder="1" applyAlignment="1">
      <alignment horizontal="center"/>
    </xf>
    <xf numFmtId="3" fontId="51" fillId="12" borderId="25" xfId="0" applyNumberFormat="1" applyFont="1" applyFill="1" applyBorder="1"/>
    <xf numFmtId="3" fontId="51" fillId="0" borderId="18" xfId="0" applyNumberFormat="1" applyFont="1" applyFill="1" applyBorder="1"/>
    <xf numFmtId="188" fontId="51" fillId="0" borderId="25" xfId="1" applyNumberFormat="1" applyFont="1" applyFill="1" applyBorder="1"/>
    <xf numFmtId="0" fontId="63" fillId="9" borderId="26" xfId="0" applyFont="1" applyFill="1" applyBorder="1"/>
    <xf numFmtId="0" fontId="47" fillId="0" borderId="79" xfId="0" applyFont="1" applyBorder="1" applyAlignment="1">
      <alignment horizontal="center"/>
    </xf>
    <xf numFmtId="0" fontId="47" fillId="0" borderId="55" xfId="0" applyFont="1" applyBorder="1"/>
    <xf numFmtId="188" fontId="41" fillId="12" borderId="4" xfId="1" applyNumberFormat="1" applyFont="1" applyFill="1" applyBorder="1"/>
    <xf numFmtId="188" fontId="41" fillId="7" borderId="4" xfId="1" applyNumberFormat="1" applyFont="1" applyFill="1" applyBorder="1"/>
    <xf numFmtId="188" fontId="41" fillId="9" borderId="5" xfId="1" applyNumberFormat="1" applyFont="1" applyFill="1" applyBorder="1"/>
    <xf numFmtId="0" fontId="51" fillId="0" borderId="18" xfId="0" applyFont="1" applyFill="1" applyBorder="1"/>
    <xf numFmtId="188" fontId="51" fillId="9" borderId="26" xfId="0" applyNumberFormat="1" applyFont="1" applyFill="1" applyBorder="1"/>
    <xf numFmtId="3" fontId="41" fillId="12" borderId="4" xfId="0" applyNumberFormat="1" applyFont="1" applyFill="1" applyBorder="1" applyAlignment="1">
      <alignment horizontal="right"/>
    </xf>
    <xf numFmtId="3" fontId="41" fillId="12" borderId="18" xfId="0" applyNumberFormat="1" applyFont="1" applyFill="1" applyBorder="1" applyAlignment="1">
      <alignment horizontal="right"/>
    </xf>
    <xf numFmtId="0" fontId="47" fillId="0" borderId="43" xfId="0" applyFont="1" applyBorder="1" applyAlignment="1">
      <alignment horizontal="center"/>
    </xf>
    <xf numFmtId="3" fontId="41" fillId="12" borderId="1" xfId="0" applyNumberFormat="1" applyFont="1" applyFill="1" applyBorder="1" applyAlignment="1">
      <alignment horizontal="right"/>
    </xf>
    <xf numFmtId="3" fontId="51" fillId="9" borderId="28" xfId="0" applyNumberFormat="1" applyFont="1" applyFill="1" applyBorder="1" applyAlignment="1">
      <alignment horizontal="right"/>
    </xf>
    <xf numFmtId="0" fontId="49" fillId="9" borderId="81" xfId="0" applyFont="1" applyFill="1" applyBorder="1" applyAlignment="1">
      <alignment horizontal="center"/>
    </xf>
    <xf numFmtId="0" fontId="49" fillId="9" borderId="65" xfId="0" applyFont="1" applyFill="1" applyBorder="1" applyAlignment="1">
      <alignment horizontal="center"/>
    </xf>
    <xf numFmtId="3" fontId="44" fillId="9" borderId="12" xfId="0" applyNumberFormat="1" applyFont="1" applyFill="1" applyBorder="1"/>
    <xf numFmtId="0" fontId="64" fillId="0" borderId="55" xfId="0" applyFont="1" applyBorder="1" applyAlignment="1">
      <alignment horizontal="center"/>
    </xf>
    <xf numFmtId="3" fontId="41" fillId="9" borderId="33" xfId="0" applyNumberFormat="1" applyFont="1" applyFill="1" applyBorder="1"/>
    <xf numFmtId="0" fontId="49" fillId="9" borderId="78" xfId="0" applyFont="1" applyFill="1" applyBorder="1" applyAlignment="1">
      <alignment horizontal="center"/>
    </xf>
    <xf numFmtId="0" fontId="49" fillId="9" borderId="63" xfId="0" applyFont="1" applyFill="1" applyBorder="1" applyAlignment="1">
      <alignment horizontal="center"/>
    </xf>
    <xf numFmtId="3" fontId="44" fillId="12" borderId="25" xfId="0" applyNumberFormat="1" applyFont="1" applyFill="1" applyBorder="1"/>
    <xf numFmtId="0" fontId="44" fillId="9" borderId="25" xfId="0" applyFont="1" applyFill="1" applyBorder="1"/>
    <xf numFmtId="3" fontId="44" fillId="9" borderId="26" xfId="0" applyNumberFormat="1" applyFont="1" applyFill="1" applyBorder="1"/>
    <xf numFmtId="3" fontId="41" fillId="12" borderId="4" xfId="0" applyNumberFormat="1" applyFont="1" applyFill="1" applyBorder="1" applyAlignment="1">
      <alignment horizontal="center"/>
    </xf>
    <xf numFmtId="3" fontId="41" fillId="9" borderId="33" xfId="0" applyNumberFormat="1" applyFont="1" applyFill="1" applyBorder="1" applyAlignment="1">
      <alignment horizontal="right"/>
    </xf>
    <xf numFmtId="0" fontId="61" fillId="9" borderId="78" xfId="0" applyFont="1" applyFill="1" applyBorder="1" applyAlignment="1">
      <alignment horizontal="center"/>
    </xf>
    <xf numFmtId="188" fontId="45" fillId="9" borderId="25" xfId="1" applyNumberFormat="1" applyFont="1" applyFill="1" applyBorder="1"/>
    <xf numFmtId="0" fontId="65" fillId="0" borderId="43" xfId="0" applyFont="1" applyBorder="1" applyAlignment="1">
      <alignment horizontal="center"/>
    </xf>
    <xf numFmtId="3" fontId="48" fillId="12" borderId="4" xfId="0" applyNumberFormat="1" applyFont="1" applyFill="1" applyBorder="1"/>
    <xf numFmtId="0" fontId="65" fillId="9" borderId="78" xfId="0" applyFont="1" applyFill="1" applyBorder="1" applyAlignment="1">
      <alignment horizontal="center"/>
    </xf>
    <xf numFmtId="0" fontId="56" fillId="9" borderId="63" xfId="0" applyFont="1" applyFill="1" applyBorder="1" applyAlignment="1">
      <alignment horizontal="center"/>
    </xf>
    <xf numFmtId="3" fontId="53" fillId="12" borderId="25" xfId="0" applyNumberFormat="1" applyFont="1" applyFill="1" applyBorder="1"/>
    <xf numFmtId="0" fontId="41" fillId="9" borderId="25" xfId="0" applyFont="1" applyFill="1" applyBorder="1"/>
    <xf numFmtId="3" fontId="53" fillId="9" borderId="26" xfId="0" applyNumberFormat="1" applyFont="1" applyFill="1" applyBorder="1"/>
    <xf numFmtId="0" fontId="58" fillId="3" borderId="52" xfId="0" applyFont="1" applyFill="1" applyBorder="1" applyAlignment="1">
      <alignment horizontal="center"/>
    </xf>
    <xf numFmtId="0" fontId="58" fillId="3" borderId="65" xfId="0" applyFont="1" applyFill="1" applyBorder="1" applyAlignment="1">
      <alignment horizontal="center"/>
    </xf>
    <xf numFmtId="3" fontId="57" fillId="13" borderId="27" xfId="0" applyNumberFormat="1" applyFont="1" applyFill="1" applyBorder="1" applyAlignment="1">
      <alignment horizontal="right"/>
    </xf>
    <xf numFmtId="188" fontId="57" fillId="3" borderId="27" xfId="0" applyNumberFormat="1" applyFont="1" applyFill="1" applyBorder="1"/>
    <xf numFmtId="3" fontId="57" fillId="3" borderId="28" xfId="0" applyNumberFormat="1" applyFont="1" applyFill="1" applyBorder="1" applyAlignment="1">
      <alignment horizontal="right"/>
    </xf>
    <xf numFmtId="0" fontId="47" fillId="0" borderId="44" xfId="0" applyFont="1" applyBorder="1" applyAlignment="1">
      <alignment horizontal="center"/>
    </xf>
    <xf numFmtId="3" fontId="54" fillId="12" borderId="4" xfId="0" applyNumberFormat="1" applyFont="1" applyFill="1" applyBorder="1" applyAlignment="1">
      <alignment horizontal="right"/>
    </xf>
    <xf numFmtId="0" fontId="47" fillId="0" borderId="68" xfId="0" applyFont="1" applyBorder="1" applyAlignment="1">
      <alignment horizontal="center"/>
    </xf>
    <xf numFmtId="0" fontId="43" fillId="0" borderId="57" xfId="0" applyFont="1" applyBorder="1" applyAlignment="1">
      <alignment horizontal="left"/>
    </xf>
    <xf numFmtId="188" fontId="41" fillId="8" borderId="18" xfId="0" applyNumberFormat="1" applyFont="1" applyFill="1" applyBorder="1"/>
    <xf numFmtId="0" fontId="47" fillId="0" borderId="70" xfId="0" applyFont="1" applyBorder="1" applyAlignment="1">
      <alignment horizontal="center"/>
    </xf>
    <xf numFmtId="188" fontId="41" fillId="12" borderId="1" xfId="1" applyNumberFormat="1" applyFont="1" applyFill="1" applyBorder="1"/>
    <xf numFmtId="188" fontId="41" fillId="8" borderId="1" xfId="0" applyNumberFormat="1" applyFont="1" applyFill="1" applyBorder="1"/>
    <xf numFmtId="0" fontId="47" fillId="11" borderId="51" xfId="0" applyFont="1" applyFill="1" applyBorder="1" applyAlignment="1">
      <alignment horizontal="center"/>
    </xf>
    <xf numFmtId="0" fontId="43" fillId="11" borderId="32" xfId="0" applyFont="1" applyFill="1" applyBorder="1" applyAlignment="1">
      <alignment horizontal="left"/>
    </xf>
    <xf numFmtId="188" fontId="41" fillId="11" borderId="20" xfId="0" applyNumberFormat="1" applyFont="1" applyFill="1" applyBorder="1"/>
    <xf numFmtId="0" fontId="41" fillId="11" borderId="15" xfId="0" applyFont="1" applyFill="1" applyBorder="1"/>
    <xf numFmtId="0" fontId="43" fillId="0" borderId="55" xfId="0" applyFont="1" applyBorder="1" applyAlignment="1">
      <alignment horizontal="left"/>
    </xf>
    <xf numFmtId="188" fontId="41" fillId="12" borderId="8" xfId="1" applyNumberFormat="1" applyFont="1" applyFill="1" applyBorder="1"/>
    <xf numFmtId="188" fontId="41" fillId="8" borderId="8" xfId="0" applyNumberFormat="1" applyFont="1" applyFill="1" applyBorder="1"/>
    <xf numFmtId="0" fontId="43" fillId="0" borderId="58" xfId="0" applyFont="1" applyBorder="1" applyAlignment="1">
      <alignment horizontal="left"/>
    </xf>
    <xf numFmtId="0" fontId="59" fillId="5" borderId="52" xfId="0" applyFont="1" applyFill="1" applyBorder="1" applyAlignment="1">
      <alignment horizontal="center"/>
    </xf>
    <xf numFmtId="0" fontId="59" fillId="5" borderId="66" xfId="0" applyFont="1" applyFill="1" applyBorder="1" applyAlignment="1">
      <alignment horizontal="center"/>
    </xf>
    <xf numFmtId="0" fontId="54" fillId="5" borderId="27" xfId="0" applyFont="1" applyFill="1" applyBorder="1"/>
    <xf numFmtId="0" fontId="41" fillId="5" borderId="27" xfId="0" applyFont="1" applyFill="1" applyBorder="1"/>
    <xf numFmtId="188" fontId="54" fillId="5" borderId="28" xfId="1" applyNumberFormat="1" applyFont="1" applyFill="1" applyBorder="1"/>
    <xf numFmtId="0" fontId="41" fillId="8" borderId="8" xfId="0" applyFont="1" applyFill="1" applyBorder="1"/>
    <xf numFmtId="0" fontId="41" fillId="7" borderId="8" xfId="0" applyFont="1" applyFill="1" applyBorder="1"/>
    <xf numFmtId="0" fontId="47" fillId="0" borderId="51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1" fillId="8" borderId="20" xfId="0" applyFont="1" applyFill="1" applyBorder="1"/>
    <xf numFmtId="0" fontId="43" fillId="10" borderId="51" xfId="0" applyFont="1" applyFill="1" applyBorder="1" applyAlignment="1">
      <alignment horizontal="center"/>
    </xf>
    <xf numFmtId="0" fontId="43" fillId="10" borderId="56" xfId="0" applyFont="1" applyFill="1" applyBorder="1" applyAlignment="1">
      <alignment horizontal="center"/>
    </xf>
    <xf numFmtId="3" fontId="40" fillId="10" borderId="15" xfId="0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/>
    <xf numFmtId="0" fontId="47" fillId="0" borderId="0" xfId="0" applyFont="1" applyFill="1"/>
    <xf numFmtId="0" fontId="47" fillId="0" borderId="0" xfId="0" applyFont="1" applyAlignment="1">
      <alignment horizontal="center"/>
    </xf>
    <xf numFmtId="0" fontId="47" fillId="0" borderId="0" xfId="0" applyFont="1"/>
    <xf numFmtId="0" fontId="41" fillId="8" borderId="0" xfId="0" applyFont="1" applyFill="1"/>
    <xf numFmtId="0" fontId="41" fillId="7" borderId="0" xfId="0" applyFont="1" applyFill="1"/>
    <xf numFmtId="3" fontId="51" fillId="0" borderId="18" xfId="0" applyNumberFormat="1" applyFont="1" applyFill="1" applyBorder="1" applyAlignment="1">
      <alignment horizontal="right"/>
    </xf>
    <xf numFmtId="3" fontId="51" fillId="12" borderId="18" xfId="0" applyNumberFormat="1" applyFont="1" applyFill="1" applyBorder="1" applyAlignment="1">
      <alignment horizontal="right"/>
    </xf>
    <xf numFmtId="188" fontId="51" fillId="0" borderId="18" xfId="1" applyNumberFormat="1" applyFont="1" applyFill="1" applyBorder="1"/>
    <xf numFmtId="188" fontId="51" fillId="14" borderId="18" xfId="1" applyNumberFormat="1" applyFont="1" applyFill="1" applyBorder="1"/>
    <xf numFmtId="3" fontId="44" fillId="9" borderId="18" xfId="0" applyNumberFormat="1" applyFont="1" applyFill="1" applyBorder="1"/>
    <xf numFmtId="3" fontId="44" fillId="12" borderId="18" xfId="0" applyNumberFormat="1" applyFont="1" applyFill="1" applyBorder="1"/>
    <xf numFmtId="0" fontId="47" fillId="0" borderId="103" xfId="0" applyFont="1" applyBorder="1" applyAlignment="1">
      <alignment horizontal="center"/>
    </xf>
    <xf numFmtId="0" fontId="47" fillId="0" borderId="104" xfId="0" applyNumberFormat="1" applyFont="1" applyBorder="1" applyAlignment="1">
      <alignment horizontal="center"/>
    </xf>
    <xf numFmtId="3" fontId="41" fillId="9" borderId="2" xfId="0" applyNumberFormat="1" applyFont="1" applyFill="1" applyBorder="1"/>
    <xf numFmtId="0" fontId="67" fillId="0" borderId="0" xfId="0" applyFont="1"/>
    <xf numFmtId="0" fontId="68" fillId="16" borderId="39" xfId="0" applyFont="1" applyFill="1" applyBorder="1"/>
    <xf numFmtId="0" fontId="67" fillId="15" borderId="0" xfId="0" applyFont="1" applyFill="1"/>
    <xf numFmtId="0" fontId="68" fillId="16" borderId="50" xfId="0" applyFont="1" applyFill="1" applyBorder="1"/>
    <xf numFmtId="0" fontId="68" fillId="0" borderId="50" xfId="0" applyFont="1" applyFill="1" applyBorder="1" applyAlignment="1">
      <alignment horizontal="center" vertical="center" shrinkToFit="1"/>
    </xf>
    <xf numFmtId="0" fontId="68" fillId="14" borderId="50" xfId="0" applyFont="1" applyFill="1" applyBorder="1" applyAlignment="1">
      <alignment horizontal="center"/>
    </xf>
    <xf numFmtId="0" fontId="68" fillId="0" borderId="56" xfId="0" applyNumberFormat="1" applyFont="1" applyFill="1" applyBorder="1" applyAlignment="1">
      <alignment horizontal="center" vertical="center"/>
    </xf>
    <xf numFmtId="0" fontId="67" fillId="0" borderId="7" xfId="0" applyFont="1" applyBorder="1"/>
    <xf numFmtId="0" fontId="67" fillId="0" borderId="4" xfId="0" applyFont="1" applyBorder="1"/>
    <xf numFmtId="0" fontId="68" fillId="0" borderId="67" xfId="0" applyFont="1" applyBorder="1"/>
    <xf numFmtId="0" fontId="67" fillId="0" borderId="44" xfId="0" applyFont="1" applyBorder="1" applyAlignment="1">
      <alignment horizontal="center" vertical="center" shrinkToFit="1"/>
    </xf>
    <xf numFmtId="0" fontId="69" fillId="0" borderId="44" xfId="0" applyFont="1" applyBorder="1" applyAlignment="1">
      <alignment horizontal="center"/>
    </xf>
    <xf numFmtId="0" fontId="68" fillId="0" borderId="55" xfId="1" applyNumberFormat="1" applyFont="1" applyBorder="1" applyAlignment="1">
      <alignment horizontal="center"/>
    </xf>
    <xf numFmtId="188" fontId="67" fillId="0" borderId="19" xfId="1" applyNumberFormat="1" applyFont="1" applyBorder="1"/>
    <xf numFmtId="188" fontId="67" fillId="0" borderId="18" xfId="1" applyNumberFormat="1" applyFont="1" applyBorder="1"/>
    <xf numFmtId="188" fontId="68" fillId="0" borderId="69" xfId="1" applyNumberFormat="1" applyFont="1" applyBorder="1"/>
    <xf numFmtId="0" fontId="67" fillId="0" borderId="68" xfId="0" applyFont="1" applyBorder="1" applyAlignment="1">
      <alignment horizontal="center" vertical="center" shrinkToFit="1"/>
    </xf>
    <xf numFmtId="0" fontId="67" fillId="0" borderId="68" xfId="0" applyFont="1" applyBorder="1" applyAlignment="1">
      <alignment horizontal="left"/>
    </xf>
    <xf numFmtId="0" fontId="67" fillId="0" borderId="57" xfId="1" applyNumberFormat="1" applyFont="1" applyBorder="1" applyAlignment="1">
      <alignment horizontal="center"/>
    </xf>
    <xf numFmtId="0" fontId="67" fillId="0" borderId="70" xfId="0" applyFont="1" applyBorder="1" applyAlignment="1">
      <alignment horizontal="center" vertical="center" shrinkToFit="1"/>
    </xf>
    <xf numFmtId="0" fontId="67" fillId="0" borderId="70" xfId="0" applyFont="1" applyBorder="1" applyAlignment="1">
      <alignment horizontal="left"/>
    </xf>
    <xf numFmtId="0" fontId="67" fillId="0" borderId="58" xfId="1" applyNumberFormat="1" applyFont="1" applyBorder="1" applyAlignment="1">
      <alignment horizontal="center"/>
    </xf>
    <xf numFmtId="188" fontId="67" fillId="0" borderId="1" xfId="1" applyNumberFormat="1" applyFont="1" applyBorder="1"/>
    <xf numFmtId="0" fontId="68" fillId="11" borderId="51" xfId="0" applyFont="1" applyFill="1" applyBorder="1" applyAlignment="1">
      <alignment horizontal="center" vertical="center" shrinkToFit="1"/>
    </xf>
    <xf numFmtId="0" fontId="70" fillId="11" borderId="51" xfId="0" applyFont="1" applyFill="1" applyBorder="1" applyAlignment="1">
      <alignment horizontal="center"/>
    </xf>
    <xf numFmtId="0" fontId="68" fillId="11" borderId="32" xfId="0" applyNumberFormat="1" applyFont="1" applyFill="1" applyBorder="1" applyAlignment="1">
      <alignment horizontal="center"/>
    </xf>
    <xf numFmtId="188" fontId="68" fillId="11" borderId="16" xfId="1" applyNumberFormat="1" applyFont="1" applyFill="1" applyBorder="1"/>
    <xf numFmtId="188" fontId="68" fillId="11" borderId="20" xfId="1" applyNumberFormat="1" applyFont="1" applyFill="1" applyBorder="1"/>
    <xf numFmtId="0" fontId="68" fillId="0" borderId="0" xfId="0" applyFont="1"/>
    <xf numFmtId="0" fontId="67" fillId="0" borderId="55" xfId="0" applyNumberFormat="1" applyFont="1" applyBorder="1" applyAlignment="1">
      <alignment horizontal="center"/>
    </xf>
    <xf numFmtId="188" fontId="67" fillId="0" borderId="7" xfId="1" applyNumberFormat="1" applyFont="1" applyBorder="1"/>
    <xf numFmtId="188" fontId="67" fillId="0" borderId="4" xfId="1" applyNumberFormat="1" applyFont="1" applyBorder="1"/>
    <xf numFmtId="188" fontId="68" fillId="0" borderId="67" xfId="1" applyNumberFormat="1" applyFont="1" applyBorder="1"/>
    <xf numFmtId="0" fontId="71" fillId="0" borderId="68" xfId="0" applyFont="1" applyBorder="1" applyAlignment="1">
      <alignment horizontal="center" vertical="center" shrinkToFit="1"/>
    </xf>
    <xf numFmtId="0" fontId="71" fillId="0" borderId="68" xfId="0" applyFont="1" applyBorder="1"/>
    <xf numFmtId="0" fontId="71" fillId="0" borderId="57" xfId="0" applyNumberFormat="1" applyFont="1" applyBorder="1" applyAlignment="1">
      <alignment horizontal="center"/>
    </xf>
    <xf numFmtId="188" fontId="72" fillId="0" borderId="19" xfId="1" applyNumberFormat="1" applyFont="1" applyBorder="1"/>
    <xf numFmtId="188" fontId="72" fillId="0" borderId="18" xfId="1" applyNumberFormat="1" applyFont="1" applyBorder="1"/>
    <xf numFmtId="188" fontId="71" fillId="0" borderId="69" xfId="1" applyNumberFormat="1" applyFont="1" applyBorder="1"/>
    <xf numFmtId="0" fontId="71" fillId="0" borderId="0" xfId="0" applyFont="1"/>
    <xf numFmtId="0" fontId="71" fillId="0" borderId="18" xfId="0" applyFont="1" applyBorder="1" applyAlignment="1">
      <alignment horizontal="center" vertical="center" shrinkToFit="1"/>
    </xf>
    <xf numFmtId="0" fontId="71" fillId="0" borderId="33" xfId="0" applyFont="1" applyBorder="1" applyAlignment="1"/>
    <xf numFmtId="188" fontId="71" fillId="0" borderId="18" xfId="1" applyNumberFormat="1" applyFont="1" applyBorder="1"/>
    <xf numFmtId="0" fontId="71" fillId="0" borderId="33" xfId="0" applyFont="1" applyBorder="1" applyAlignment="1">
      <alignment horizontal="left"/>
    </xf>
    <xf numFmtId="0" fontId="71" fillId="11" borderId="51" xfId="0" applyFont="1" applyFill="1" applyBorder="1" applyAlignment="1">
      <alignment horizontal="center" vertical="center" shrinkToFit="1"/>
    </xf>
    <xf numFmtId="0" fontId="73" fillId="11" borderId="51" xfId="0" applyFont="1" applyFill="1" applyBorder="1" applyAlignment="1">
      <alignment horizontal="center"/>
    </xf>
    <xf numFmtId="0" fontId="71" fillId="11" borderId="32" xfId="0" applyNumberFormat="1" applyFont="1" applyFill="1" applyBorder="1" applyAlignment="1">
      <alignment horizontal="center"/>
    </xf>
    <xf numFmtId="188" fontId="71" fillId="11" borderId="16" xfId="1" applyNumberFormat="1" applyFont="1" applyFill="1" applyBorder="1"/>
    <xf numFmtId="188" fontId="71" fillId="11" borderId="20" xfId="1" applyNumberFormat="1" applyFont="1" applyFill="1" applyBorder="1"/>
    <xf numFmtId="0" fontId="73" fillId="12" borderId="51" xfId="0" applyFont="1" applyFill="1" applyBorder="1" applyAlignment="1">
      <alignment horizontal="center" vertical="center" shrinkToFit="1"/>
    </xf>
    <xf numFmtId="0" fontId="73" fillId="12" borderId="51" xfId="0" applyFont="1" applyFill="1" applyBorder="1" applyAlignment="1">
      <alignment horizontal="center"/>
    </xf>
    <xf numFmtId="0" fontId="73" fillId="12" borderId="32" xfId="0" applyNumberFormat="1" applyFont="1" applyFill="1" applyBorder="1" applyAlignment="1">
      <alignment horizontal="center"/>
    </xf>
    <xf numFmtId="188" fontId="71" fillId="12" borderId="16" xfId="1" applyNumberFormat="1" applyFont="1" applyFill="1" applyBorder="1"/>
    <xf numFmtId="188" fontId="71" fillId="12" borderId="20" xfId="1" applyNumberFormat="1" applyFont="1" applyFill="1" applyBorder="1"/>
    <xf numFmtId="188" fontId="71" fillId="12" borderId="35" xfId="1" applyNumberFormat="1" applyFont="1" applyFill="1" applyBorder="1"/>
    <xf numFmtId="0" fontId="74" fillId="0" borderId="74" xfId="0" applyFont="1" applyFill="1" applyBorder="1" applyAlignment="1">
      <alignment horizontal="center" vertical="center" shrinkToFit="1"/>
    </xf>
    <xf numFmtId="0" fontId="68" fillId="17" borderId="5" xfId="0" applyFont="1" applyFill="1" applyBorder="1" applyAlignment="1">
      <alignment horizontal="center"/>
    </xf>
    <xf numFmtId="0" fontId="68" fillId="0" borderId="55" xfId="0" applyNumberFormat="1" applyFont="1" applyFill="1" applyBorder="1" applyAlignment="1">
      <alignment horizontal="center"/>
    </xf>
    <xf numFmtId="0" fontId="67" fillId="0" borderId="75" xfId="0" applyFont="1" applyBorder="1" applyAlignment="1">
      <alignment horizontal="center" vertical="center" shrinkToFit="1"/>
    </xf>
    <xf numFmtId="0" fontId="69" fillId="0" borderId="33" xfId="0" applyFont="1" applyBorder="1" applyAlignment="1">
      <alignment horizontal="center"/>
    </xf>
    <xf numFmtId="0" fontId="68" fillId="0" borderId="57" xfId="0" applyNumberFormat="1" applyFont="1" applyBorder="1" applyAlignment="1">
      <alignment horizontal="center"/>
    </xf>
    <xf numFmtId="0" fontId="67" fillId="0" borderId="43" xfId="0" applyFont="1" applyBorder="1" applyAlignment="1">
      <alignment horizontal="center" vertical="center" shrinkToFit="1"/>
    </xf>
    <xf numFmtId="0" fontId="68" fillId="0" borderId="54" xfId="0" applyNumberFormat="1" applyFont="1" applyBorder="1" applyAlignment="1">
      <alignment horizontal="center"/>
    </xf>
    <xf numFmtId="0" fontId="71" fillId="0" borderId="77" xfId="0" applyFont="1" applyBorder="1" applyAlignment="1">
      <alignment horizontal="center"/>
    </xf>
    <xf numFmtId="0" fontId="71" fillId="0" borderId="111" xfId="0" applyNumberFormat="1" applyFont="1" applyBorder="1" applyAlignment="1">
      <alignment horizontal="center"/>
    </xf>
    <xf numFmtId="0" fontId="71" fillId="0" borderId="103" xfId="0" applyFont="1" applyBorder="1" applyAlignment="1">
      <alignment horizontal="center"/>
    </xf>
    <xf numFmtId="0" fontId="71" fillId="0" borderId="70" xfId="0" applyFont="1" applyBorder="1"/>
    <xf numFmtId="0" fontId="71" fillId="0" borderId="124" xfId="0" applyNumberFormat="1" applyFont="1" applyBorder="1" applyAlignment="1">
      <alignment horizontal="center"/>
    </xf>
    <xf numFmtId="0" fontId="75" fillId="0" borderId="51" xfId="0" applyFont="1" applyFill="1" applyBorder="1" applyAlignment="1">
      <alignment horizontal="center"/>
    </xf>
    <xf numFmtId="0" fontId="75" fillId="0" borderId="32" xfId="0" applyNumberFormat="1" applyFont="1" applyFill="1" applyBorder="1" applyAlignment="1">
      <alignment horizontal="center"/>
    </xf>
    <xf numFmtId="188" fontId="75" fillId="0" borderId="16" xfId="1" applyNumberFormat="1" applyFont="1" applyBorder="1"/>
    <xf numFmtId="188" fontId="75" fillId="0" borderId="20" xfId="1" applyNumberFormat="1" applyFont="1" applyBorder="1"/>
    <xf numFmtId="0" fontId="75" fillId="0" borderId="0" xfId="0" applyFont="1"/>
    <xf numFmtId="0" fontId="71" fillId="0" borderId="79" xfId="0" applyFont="1" applyBorder="1" applyAlignment="1">
      <alignment horizontal="center"/>
    </xf>
    <xf numFmtId="0" fontId="71" fillId="0" borderId="44" xfId="0" applyFont="1" applyBorder="1"/>
    <xf numFmtId="0" fontId="71" fillId="0" borderId="112" xfId="0" applyNumberFormat="1" applyFont="1" applyBorder="1" applyAlignment="1">
      <alignment horizontal="center"/>
    </xf>
    <xf numFmtId="188" fontId="72" fillId="0" borderId="7" xfId="1" applyNumberFormat="1" applyFont="1" applyBorder="1"/>
    <xf numFmtId="188" fontId="72" fillId="0" borderId="4" xfId="1" applyNumberFormat="1" applyFont="1" applyBorder="1"/>
    <xf numFmtId="188" fontId="71" fillId="0" borderId="67" xfId="1" applyNumberFormat="1" applyFont="1" applyBorder="1"/>
    <xf numFmtId="188" fontId="76" fillId="0" borderId="4" xfId="1" applyNumberFormat="1" applyFont="1" applyBorder="1"/>
    <xf numFmtId="0" fontId="71" fillId="0" borderId="43" xfId="0" applyFont="1" applyBorder="1" applyAlignment="1">
      <alignment horizontal="center"/>
    </xf>
    <xf numFmtId="0" fontId="71" fillId="0" borderId="43" xfId="0" applyFont="1" applyBorder="1"/>
    <xf numFmtId="0" fontId="71" fillId="0" borderId="54" xfId="0" applyNumberFormat="1" applyFont="1" applyBorder="1" applyAlignment="1">
      <alignment horizontal="center"/>
    </xf>
    <xf numFmtId="188" fontId="72" fillId="0" borderId="99" xfId="1" applyNumberFormat="1" applyFont="1" applyBorder="1"/>
    <xf numFmtId="188" fontId="72" fillId="0" borderId="8" xfId="1" applyNumberFormat="1" applyFont="1" applyBorder="1"/>
    <xf numFmtId="188" fontId="71" fillId="0" borderId="106" xfId="1" applyNumberFormat="1" applyFont="1" applyBorder="1"/>
    <xf numFmtId="0" fontId="71" fillId="0" borderId="18" xfId="0" applyFont="1" applyBorder="1" applyAlignment="1">
      <alignment horizontal="center"/>
    </xf>
    <xf numFmtId="0" fontId="71" fillId="0" borderId="33" xfId="0" applyFont="1" applyBorder="1"/>
    <xf numFmtId="0" fontId="77" fillId="0" borderId="18" xfId="0" applyFont="1" applyBorder="1" applyAlignment="1">
      <alignment horizontal="center"/>
    </xf>
    <xf numFmtId="188" fontId="77" fillId="0" borderId="19" xfId="1" applyNumberFormat="1" applyFont="1" applyBorder="1"/>
    <xf numFmtId="188" fontId="77" fillId="0" borderId="18" xfId="1" applyNumberFormat="1" applyFont="1" applyBorder="1"/>
    <xf numFmtId="188" fontId="68" fillId="0" borderId="18" xfId="1" applyNumberFormat="1" applyFont="1" applyBorder="1"/>
    <xf numFmtId="0" fontId="77" fillId="0" borderId="0" xfId="0" applyFont="1"/>
    <xf numFmtId="0" fontId="78" fillId="0" borderId="51" xfId="0" applyFont="1" applyFill="1" applyBorder="1" applyAlignment="1">
      <alignment horizontal="center"/>
    </xf>
    <xf numFmtId="0" fontId="78" fillId="0" borderId="32" xfId="0" applyNumberFormat="1" applyFont="1" applyFill="1" applyBorder="1" applyAlignment="1">
      <alignment horizontal="center"/>
    </xf>
    <xf numFmtId="188" fontId="71" fillId="0" borderId="16" xfId="1" applyNumberFormat="1" applyFont="1" applyBorder="1"/>
    <xf numFmtId="188" fontId="71" fillId="0" borderId="20" xfId="1" applyNumberFormat="1" applyFont="1" applyBorder="1"/>
    <xf numFmtId="0" fontId="70" fillId="12" borderId="51" xfId="0" applyFont="1" applyFill="1" applyBorder="1" applyAlignment="1">
      <alignment horizontal="center"/>
    </xf>
    <xf numFmtId="0" fontId="79" fillId="0" borderId="44" xfId="0" applyFont="1" applyBorder="1" applyAlignment="1">
      <alignment horizontal="center"/>
    </xf>
    <xf numFmtId="188" fontId="71" fillId="0" borderId="7" xfId="1" applyNumberFormat="1" applyFont="1" applyBorder="1"/>
    <xf numFmtId="188" fontId="71" fillId="0" borderId="4" xfId="1" applyNumberFormat="1" applyFont="1" applyBorder="1"/>
    <xf numFmtId="0" fontId="71" fillId="0" borderId="125" xfId="0" applyFont="1" applyBorder="1" applyAlignment="1">
      <alignment horizontal="center"/>
    </xf>
    <xf numFmtId="0" fontId="71" fillId="0" borderId="126" xfId="0" applyFont="1" applyBorder="1"/>
    <xf numFmtId="0" fontId="71" fillId="0" borderId="102" xfId="0" applyNumberFormat="1" applyFont="1" applyBorder="1" applyAlignment="1">
      <alignment horizontal="center"/>
    </xf>
    <xf numFmtId="188" fontId="72" fillId="0" borderId="110" xfId="1" applyNumberFormat="1" applyFont="1" applyBorder="1"/>
    <xf numFmtId="188" fontId="72" fillId="0" borderId="48" xfId="1" applyNumberFormat="1" applyFont="1" applyBorder="1"/>
    <xf numFmtId="188" fontId="71" fillId="0" borderId="101" xfId="1" applyNumberFormat="1" applyFont="1" applyBorder="1"/>
    <xf numFmtId="0" fontId="80" fillId="0" borderId="43" xfId="0" applyFont="1" applyBorder="1" applyAlignment="1">
      <alignment horizontal="center"/>
    </xf>
    <xf numFmtId="188" fontId="72" fillId="0" borderId="3" xfId="1" applyNumberFormat="1" applyFont="1" applyBorder="1"/>
    <xf numFmtId="188" fontId="72" fillId="0" borderId="1" xfId="1" applyNumberFormat="1" applyFont="1" applyBorder="1"/>
    <xf numFmtId="188" fontId="71" fillId="0" borderId="71" xfId="1" applyNumberFormat="1" applyFont="1" applyBorder="1"/>
    <xf numFmtId="0" fontId="80" fillId="12" borderId="51" xfId="0" applyFont="1" applyFill="1" applyBorder="1" applyAlignment="1">
      <alignment horizontal="center"/>
    </xf>
    <xf numFmtId="0" fontId="80" fillId="12" borderId="32" xfId="0" applyNumberFormat="1" applyFont="1" applyFill="1" applyBorder="1" applyAlignment="1">
      <alignment horizontal="center"/>
    </xf>
    <xf numFmtId="0" fontId="81" fillId="6" borderId="39" xfId="0" applyFont="1" applyFill="1" applyBorder="1" applyAlignment="1">
      <alignment horizontal="center"/>
    </xf>
    <xf numFmtId="0" fontId="81" fillId="6" borderId="53" xfId="0" applyNumberFormat="1" applyFont="1" applyFill="1" applyBorder="1" applyAlignment="1">
      <alignment horizontal="center"/>
    </xf>
    <xf numFmtId="188" fontId="71" fillId="6" borderId="127" xfId="1" applyNumberFormat="1" applyFont="1" applyFill="1" applyBorder="1"/>
    <xf numFmtId="188" fontId="71" fillId="6" borderId="128" xfId="1" applyNumberFormat="1" applyFont="1" applyFill="1" applyBorder="1"/>
    <xf numFmtId="0" fontId="68" fillId="0" borderId="51" xfId="0" applyFont="1" applyFill="1" applyBorder="1" applyAlignment="1">
      <alignment horizontal="center"/>
    </xf>
    <xf numFmtId="0" fontId="82" fillId="0" borderId="51" xfId="0" applyFont="1" applyFill="1" applyBorder="1" applyAlignment="1">
      <alignment horizontal="center"/>
    </xf>
    <xf numFmtId="0" fontId="83" fillId="0" borderId="32" xfId="0" applyNumberFormat="1" applyFont="1" applyFill="1" applyBorder="1" applyAlignment="1">
      <alignment horizontal="center"/>
    </xf>
    <xf numFmtId="188" fontId="68" fillId="0" borderId="16" xfId="1" applyNumberFormat="1" applyFont="1" applyFill="1" applyBorder="1"/>
    <xf numFmtId="188" fontId="68" fillId="0" borderId="20" xfId="1" applyNumberFormat="1" applyFont="1" applyFill="1" applyBorder="1"/>
    <xf numFmtId="188" fontId="68" fillId="0" borderId="35" xfId="1" applyNumberFormat="1" applyFont="1" applyFill="1" applyBorder="1"/>
    <xf numFmtId="0" fontId="68" fillId="0" borderId="44" xfId="0" applyFont="1" applyBorder="1" applyAlignment="1">
      <alignment horizontal="center"/>
    </xf>
    <xf numFmtId="0" fontId="68" fillId="0" borderId="44" xfId="0" applyFont="1" applyBorder="1" applyAlignment="1">
      <alignment horizontal="left"/>
    </xf>
    <xf numFmtId="0" fontId="68" fillId="0" borderId="55" xfId="0" applyNumberFormat="1" applyFont="1" applyBorder="1" applyAlignment="1">
      <alignment horizontal="center"/>
    </xf>
    <xf numFmtId="188" fontId="68" fillId="0" borderId="7" xfId="1" applyNumberFormat="1" applyFont="1" applyBorder="1"/>
    <xf numFmtId="188" fontId="68" fillId="0" borderId="4" xfId="1" applyNumberFormat="1" applyFont="1" applyBorder="1"/>
    <xf numFmtId="0" fontId="71" fillId="0" borderId="70" xfId="0" applyFont="1" applyBorder="1" applyAlignment="1">
      <alignment horizontal="center"/>
    </xf>
    <xf numFmtId="0" fontId="71" fillId="0" borderId="68" xfId="0" applyFont="1" applyBorder="1" applyAlignment="1">
      <alignment horizontal="left"/>
    </xf>
    <xf numFmtId="0" fontId="71" fillId="0" borderId="58" xfId="0" applyNumberFormat="1" applyFont="1" applyBorder="1" applyAlignment="1">
      <alignment horizontal="center"/>
    </xf>
    <xf numFmtId="0" fontId="71" fillId="0" borderId="126" xfId="0" applyFont="1" applyBorder="1" applyAlignment="1">
      <alignment horizontal="center"/>
    </xf>
    <xf numFmtId="0" fontId="71" fillId="0" borderId="126" xfId="0" applyFont="1" applyBorder="1" applyAlignment="1">
      <alignment horizontal="left"/>
    </xf>
    <xf numFmtId="0" fontId="71" fillId="0" borderId="44" xfId="0" applyFont="1" applyBorder="1" applyAlignment="1">
      <alignment horizontal="left"/>
    </xf>
    <xf numFmtId="0" fontId="84" fillId="0" borderId="70" xfId="0" applyFont="1" applyBorder="1" applyAlignment="1">
      <alignment horizontal="left"/>
    </xf>
    <xf numFmtId="0" fontId="71" fillId="15" borderId="51" xfId="0" applyFont="1" applyFill="1" applyBorder="1" applyAlignment="1">
      <alignment horizontal="center"/>
    </xf>
    <xf numFmtId="0" fontId="71" fillId="15" borderId="51" xfId="0" applyFont="1" applyFill="1" applyBorder="1" applyAlignment="1">
      <alignment horizontal="left"/>
    </xf>
    <xf numFmtId="0" fontId="71" fillId="15" borderId="32" xfId="0" applyNumberFormat="1" applyFont="1" applyFill="1" applyBorder="1" applyAlignment="1">
      <alignment horizontal="center"/>
    </xf>
    <xf numFmtId="188" fontId="71" fillId="15" borderId="16" xfId="1" applyNumberFormat="1" applyFont="1" applyFill="1" applyBorder="1"/>
    <xf numFmtId="188" fontId="71" fillId="15" borderId="20" xfId="1" applyNumberFormat="1" applyFont="1" applyFill="1" applyBorder="1"/>
    <xf numFmtId="188" fontId="71" fillId="15" borderId="35" xfId="1" applyNumberFormat="1" applyFont="1" applyFill="1" applyBorder="1"/>
    <xf numFmtId="0" fontId="72" fillId="0" borderId="43" xfId="0" applyFont="1" applyBorder="1" applyAlignment="1">
      <alignment horizontal="center"/>
    </xf>
    <xf numFmtId="0" fontId="72" fillId="0" borderId="54" xfId="0" applyNumberFormat="1" applyFont="1" applyBorder="1" applyAlignment="1">
      <alignment horizontal="center"/>
    </xf>
    <xf numFmtId="0" fontId="72" fillId="0" borderId="0" xfId="0" applyFont="1"/>
    <xf numFmtId="0" fontId="67" fillId="0" borderId="70" xfId="0" applyFont="1" applyBorder="1" applyAlignment="1">
      <alignment horizontal="center"/>
    </xf>
    <xf numFmtId="0" fontId="68" fillId="0" borderId="2" xfId="0" applyFont="1" applyBorder="1" applyAlignment="1">
      <alignment horizontal="left"/>
    </xf>
    <xf numFmtId="0" fontId="67" fillId="0" borderId="58" xfId="0" applyNumberFormat="1" applyFont="1" applyBorder="1" applyAlignment="1">
      <alignment horizontal="center"/>
    </xf>
    <xf numFmtId="188" fontId="67" fillId="0" borderId="3" xfId="1" applyNumberFormat="1" applyFont="1" applyBorder="1"/>
    <xf numFmtId="188" fontId="68" fillId="0" borderId="1" xfId="1" applyNumberFormat="1" applyFont="1" applyBorder="1"/>
    <xf numFmtId="188" fontId="85" fillId="6" borderId="51" xfId="1" applyNumberFormat="1" applyFont="1" applyFill="1" applyBorder="1" applyAlignment="1">
      <alignment horizontal="center"/>
    </xf>
    <xf numFmtId="188" fontId="85" fillId="6" borderId="32" xfId="1" applyNumberFormat="1" applyFont="1" applyFill="1" applyBorder="1" applyAlignment="1">
      <alignment horizontal="center"/>
    </xf>
    <xf numFmtId="188" fontId="71" fillId="6" borderId="16" xfId="1" applyNumberFormat="1" applyFont="1" applyFill="1" applyBorder="1"/>
    <xf numFmtId="188" fontId="71" fillId="6" borderId="20" xfId="1" applyNumberFormat="1" applyFont="1" applyFill="1" applyBorder="1"/>
    <xf numFmtId="188" fontId="71" fillId="6" borderId="35" xfId="1" applyNumberFormat="1" applyFont="1" applyFill="1" applyBorder="1"/>
    <xf numFmtId="0" fontId="71" fillId="5" borderId="51" xfId="0" applyFont="1" applyFill="1" applyBorder="1" applyAlignment="1">
      <alignment horizontal="center"/>
    </xf>
    <xf numFmtId="0" fontId="71" fillId="5" borderId="32" xfId="0" applyNumberFormat="1" applyFont="1" applyFill="1" applyBorder="1" applyAlignment="1">
      <alignment horizontal="center"/>
    </xf>
    <xf numFmtId="188" fontId="71" fillId="5" borderId="16" xfId="1" applyNumberFormat="1" applyFont="1" applyFill="1" applyBorder="1"/>
    <xf numFmtId="188" fontId="71" fillId="5" borderId="20" xfId="1" applyNumberFormat="1" applyFont="1" applyFill="1" applyBorder="1"/>
    <xf numFmtId="188" fontId="71" fillId="5" borderId="35" xfId="1" applyNumberFormat="1" applyFont="1" applyFill="1" applyBorder="1"/>
    <xf numFmtId="0" fontId="71" fillId="0" borderId="118" xfId="0" applyFont="1" applyBorder="1" applyAlignment="1">
      <alignment horizontal="center"/>
    </xf>
    <xf numFmtId="0" fontId="79" fillId="0" borderId="23" xfId="0" applyFont="1" applyBorder="1" applyAlignment="1">
      <alignment horizontal="center"/>
    </xf>
    <xf numFmtId="0" fontId="71" fillId="0" borderId="118" xfId="0" applyNumberFormat="1" applyFont="1" applyBorder="1" applyAlignment="1">
      <alignment horizontal="center"/>
    </xf>
    <xf numFmtId="0" fontId="67" fillId="0" borderId="57" xfId="0" applyFont="1" applyBorder="1" applyAlignment="1">
      <alignment horizontal="center"/>
    </xf>
    <xf numFmtId="0" fontId="86" fillId="0" borderId="24" xfId="0" applyFont="1" applyBorder="1"/>
    <xf numFmtId="0" fontId="67" fillId="0" borderId="57" xfId="0" applyNumberFormat="1" applyFont="1" applyBorder="1" applyAlignment="1">
      <alignment horizontal="center"/>
    </xf>
    <xf numFmtId="3" fontId="67" fillId="0" borderId="19" xfId="0" applyNumberFormat="1" applyFont="1" applyFill="1" applyBorder="1"/>
    <xf numFmtId="0" fontId="67" fillId="15" borderId="57" xfId="0" applyFont="1" applyFill="1" applyBorder="1" applyAlignment="1">
      <alignment horizontal="center"/>
    </xf>
    <xf numFmtId="0" fontId="86" fillId="15" borderId="24" xfId="0" applyFont="1" applyFill="1" applyBorder="1"/>
    <xf numFmtId="0" fontId="67" fillId="15" borderId="57" xfId="0" applyNumberFormat="1" applyFont="1" applyFill="1" applyBorder="1" applyAlignment="1">
      <alignment horizontal="center"/>
    </xf>
    <xf numFmtId="3" fontId="74" fillId="0" borderId="19" xfId="0" applyNumberFormat="1" applyFont="1" applyFill="1" applyBorder="1"/>
    <xf numFmtId="0" fontId="74" fillId="0" borderId="57" xfId="0" applyFont="1" applyBorder="1" applyAlignment="1">
      <alignment horizontal="center"/>
    </xf>
    <xf numFmtId="0" fontId="84" fillId="0" borderId="24" xfId="0" applyFont="1" applyBorder="1"/>
    <xf numFmtId="0" fontId="74" fillId="0" borderId="57" xfId="0" applyNumberFormat="1" applyFont="1" applyBorder="1" applyAlignment="1">
      <alignment horizontal="center"/>
    </xf>
    <xf numFmtId="188" fontId="74" fillId="0" borderId="18" xfId="1" applyNumberFormat="1" applyFont="1" applyBorder="1"/>
    <xf numFmtId="188" fontId="70" fillId="0" borderId="69" xfId="1" applyNumberFormat="1" applyFont="1" applyBorder="1"/>
    <xf numFmtId="0" fontId="74" fillId="0" borderId="0" xfId="0" applyFont="1"/>
    <xf numFmtId="0" fontId="67" fillId="0" borderId="54" xfId="0" applyFont="1" applyBorder="1" applyAlignment="1">
      <alignment horizontal="center"/>
    </xf>
    <xf numFmtId="0" fontId="86" fillId="0" borderId="24" xfId="0" applyFont="1" applyFill="1" applyBorder="1"/>
    <xf numFmtId="188" fontId="68" fillId="0" borderId="71" xfId="1" applyNumberFormat="1" applyFont="1" applyBorder="1"/>
    <xf numFmtId="0" fontId="87" fillId="0" borderId="0" xfId="3" applyFont="1" applyFill="1" applyBorder="1" applyAlignment="1">
      <alignment horizontal="left" wrapText="1"/>
    </xf>
    <xf numFmtId="3" fontId="67" fillId="0" borderId="3" xfId="0" applyNumberFormat="1" applyFont="1" applyFill="1" applyBorder="1"/>
    <xf numFmtId="0" fontId="87" fillId="0" borderId="68" xfId="3" applyFont="1" applyBorder="1" applyAlignment="1">
      <alignment horizontal="left" wrapText="1"/>
    </xf>
    <xf numFmtId="188" fontId="67" fillId="0" borderId="33" xfId="1" applyNumberFormat="1" applyFont="1" applyBorder="1"/>
    <xf numFmtId="0" fontId="67" fillId="0" borderId="56" xfId="0" applyFont="1" applyBorder="1" applyAlignment="1">
      <alignment horizontal="center"/>
    </xf>
    <xf numFmtId="0" fontId="87" fillId="0" borderId="47" xfId="3" applyFont="1" applyBorder="1" applyAlignment="1">
      <alignment horizontal="left" wrapText="1"/>
    </xf>
    <xf numFmtId="0" fontId="67" fillId="0" borderId="56" xfId="0" applyNumberFormat="1" applyFont="1" applyBorder="1" applyAlignment="1">
      <alignment horizontal="center"/>
    </xf>
    <xf numFmtId="3" fontId="67" fillId="0" borderId="109" xfId="0" applyNumberFormat="1" applyFont="1" applyFill="1" applyBorder="1"/>
    <xf numFmtId="188" fontId="67" fillId="0" borderId="46" xfId="1" applyNumberFormat="1" applyFont="1" applyBorder="1"/>
    <xf numFmtId="188" fontId="68" fillId="0" borderId="49" xfId="1" applyNumberFormat="1" applyFont="1" applyBorder="1"/>
    <xf numFmtId="0" fontId="67" fillId="0" borderId="53" xfId="0" applyFont="1" applyBorder="1" applyAlignment="1">
      <alignment horizontal="center"/>
    </xf>
    <xf numFmtId="0" fontId="87" fillId="0" borderId="129" xfId="3" applyFont="1" applyBorder="1" applyAlignment="1">
      <alignment horizontal="left" wrapText="1"/>
    </xf>
    <xf numFmtId="0" fontId="67" fillId="0" borderId="118" xfId="0" applyNumberFormat="1" applyFont="1" applyBorder="1" applyAlignment="1">
      <alignment horizontal="center"/>
    </xf>
    <xf numFmtId="3" fontId="67" fillId="0" borderId="120" xfId="0" applyNumberFormat="1" applyFont="1" applyFill="1" applyBorder="1"/>
    <xf numFmtId="188" fontId="67" fillId="0" borderId="128" xfId="1" applyNumberFormat="1" applyFont="1" applyBorder="1"/>
    <xf numFmtId="188" fontId="68" fillId="0" borderId="116" xfId="1" applyNumberFormat="1" applyFont="1" applyBorder="1"/>
    <xf numFmtId="0" fontId="87" fillId="0" borderId="130" xfId="3" applyFont="1" applyBorder="1" applyAlignment="1">
      <alignment horizontal="left" wrapText="1"/>
    </xf>
    <xf numFmtId="0" fontId="87" fillId="0" borderId="131" xfId="3" applyFont="1" applyBorder="1" applyAlignment="1">
      <alignment horizontal="left" wrapText="1"/>
    </xf>
    <xf numFmtId="0" fontId="71" fillId="0" borderId="51" xfId="0" applyFont="1" applyBorder="1" applyAlignment="1">
      <alignment horizontal="center"/>
    </xf>
    <xf numFmtId="0" fontId="71" fillId="0" borderId="32" xfId="0" applyNumberFormat="1" applyFont="1" applyBorder="1" applyAlignment="1">
      <alignment horizontal="center"/>
    </xf>
    <xf numFmtId="188" fontId="71" fillId="0" borderId="35" xfId="1" applyNumberFormat="1" applyFont="1" applyBorder="1"/>
    <xf numFmtId="0" fontId="67" fillId="0" borderId="0" xfId="0" applyFont="1" applyFill="1"/>
    <xf numFmtId="0" fontId="82" fillId="0" borderId="0" xfId="0" applyFont="1" applyFill="1" applyAlignment="1">
      <alignment horizontal="center"/>
    </xf>
    <xf numFmtId="0" fontId="67" fillId="0" borderId="0" xfId="0" applyFont="1" applyFill="1" applyBorder="1" applyAlignment="1">
      <alignment horizontal="center"/>
    </xf>
    <xf numFmtId="188" fontId="67" fillId="0" borderId="0" xfId="1" applyNumberFormat="1" applyFont="1" applyFill="1" applyBorder="1"/>
    <xf numFmtId="0" fontId="67" fillId="0" borderId="0" xfId="0" applyNumberFormat="1" applyFont="1" applyFill="1" applyBorder="1" applyAlignment="1"/>
    <xf numFmtId="188" fontId="67" fillId="0" borderId="0" xfId="1" applyNumberFormat="1" applyFont="1" applyFill="1" applyBorder="1" applyAlignment="1"/>
    <xf numFmtId="188" fontId="86" fillId="0" borderId="0" xfId="1" applyNumberFormat="1" applyFont="1" applyFill="1" applyBorder="1" applyAlignment="1"/>
    <xf numFmtId="188" fontId="67" fillId="18" borderId="0" xfId="0" applyNumberFormat="1" applyFont="1" applyFill="1" applyBorder="1" applyAlignment="1"/>
    <xf numFmtId="188" fontId="67" fillId="0" borderId="0" xfId="0" applyNumberFormat="1" applyFont="1" applyFill="1" applyBorder="1" applyAlignment="1"/>
    <xf numFmtId="188" fontId="67" fillId="0" borderId="0" xfId="0" applyNumberFormat="1" applyFont="1" applyFill="1" applyBorder="1"/>
    <xf numFmtId="0" fontId="67" fillId="0" borderId="0" xfId="0" applyFont="1" applyAlignment="1">
      <alignment horizontal="center"/>
    </xf>
    <xf numFmtId="0" fontId="67" fillId="0" borderId="0" xfId="0" applyNumberFormat="1" applyFont="1" applyAlignment="1">
      <alignment horizontal="center"/>
    </xf>
    <xf numFmtId="188" fontId="71" fillId="0" borderId="48" xfId="1" applyNumberFormat="1" applyFont="1" applyBorder="1"/>
    <xf numFmtId="3" fontId="40" fillId="2" borderId="90" xfId="0" applyNumberFormat="1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/>
    </xf>
    <xf numFmtId="3" fontId="40" fillId="2" borderId="64" xfId="0" applyNumberFormat="1" applyFont="1" applyFill="1" applyBorder="1" applyAlignment="1">
      <alignment horizontal="center" vertical="center"/>
    </xf>
    <xf numFmtId="3" fontId="40" fillId="2" borderId="40" xfId="0" applyNumberFormat="1" applyFont="1" applyFill="1" applyBorder="1" applyAlignment="1">
      <alignment horizontal="center" vertical="center"/>
    </xf>
    <xf numFmtId="3" fontId="40" fillId="2" borderId="97" xfId="0" applyNumberFormat="1" applyFont="1" applyFill="1" applyBorder="1" applyAlignment="1">
      <alignment horizontal="center" vertical="center"/>
    </xf>
    <xf numFmtId="3" fontId="40" fillId="2" borderId="5" xfId="0" applyNumberFormat="1" applyFont="1" applyFill="1" applyBorder="1" applyAlignment="1">
      <alignment horizontal="center" vertical="center"/>
    </xf>
    <xf numFmtId="3" fontId="40" fillId="2" borderId="23" xfId="0" applyNumberFormat="1" applyFont="1" applyFill="1" applyBorder="1" applyAlignment="1">
      <alignment horizontal="center" vertical="center"/>
    </xf>
    <xf numFmtId="3" fontId="40" fillId="2" borderId="88" xfId="0" applyNumberFormat="1" applyFont="1" applyFill="1" applyBorder="1" applyAlignment="1">
      <alignment horizontal="center" vertical="center"/>
    </xf>
    <xf numFmtId="3" fontId="40" fillId="0" borderId="0" xfId="0" applyNumberFormat="1" applyFont="1" applyBorder="1" applyAlignment="1">
      <alignment horizontal="center"/>
    </xf>
    <xf numFmtId="3" fontId="40" fillId="2" borderId="90" xfId="0" applyNumberFormat="1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horizontal="center" vertical="center"/>
    </xf>
    <xf numFmtId="3" fontId="40" fillId="2" borderId="24" xfId="0" applyNumberFormat="1" applyFont="1" applyFill="1" applyBorder="1" applyAlignment="1">
      <alignment horizontal="center" vertical="center"/>
    </xf>
    <xf numFmtId="3" fontId="40" fillId="2" borderId="85" xfId="0" applyNumberFormat="1" applyFont="1" applyFill="1" applyBorder="1" applyAlignment="1">
      <alignment horizontal="center" vertical="center"/>
    </xf>
    <xf numFmtId="0" fontId="40" fillId="2" borderId="89" xfId="0" applyFont="1" applyFill="1" applyBorder="1" applyAlignment="1">
      <alignment horizontal="center" vertical="center" shrinkToFit="1"/>
    </xf>
    <xf numFmtId="0" fontId="40" fillId="2" borderId="105" xfId="0" applyFont="1" applyFill="1" applyBorder="1" applyAlignment="1">
      <alignment horizontal="center" vertical="center" shrinkToFit="1"/>
    </xf>
    <xf numFmtId="0" fontId="40" fillId="2" borderId="45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left"/>
    </xf>
    <xf numFmtId="0" fontId="40" fillId="2" borderId="114" xfId="0" applyFont="1" applyFill="1" applyBorder="1" applyAlignment="1">
      <alignment horizontal="left"/>
    </xf>
    <xf numFmtId="0" fontId="42" fillId="2" borderId="113" xfId="0" applyFont="1" applyFill="1" applyBorder="1" applyAlignment="1">
      <alignment horizontal="center" vertical="center"/>
    </xf>
    <xf numFmtId="0" fontId="42" fillId="2" borderId="115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3" fillId="2" borderId="40" xfId="0" applyNumberFormat="1" applyFont="1" applyFill="1" applyBorder="1" applyAlignment="1">
      <alignment horizontal="center" vertical="center"/>
    </xf>
    <xf numFmtId="3" fontId="40" fillId="2" borderId="64" xfId="2" applyNumberFormat="1" applyFont="1" applyFill="1" applyBorder="1" applyAlignment="1">
      <alignment horizontal="center" vertical="center"/>
    </xf>
    <xf numFmtId="0" fontId="42" fillId="2" borderId="5" xfId="2" applyFont="1" applyFill="1" applyBorder="1" applyAlignment="1">
      <alignment vertical="center"/>
    </xf>
    <xf numFmtId="3" fontId="40" fillId="2" borderId="53" xfId="2" applyNumberFormat="1" applyFont="1" applyFill="1" applyBorder="1" applyAlignment="1">
      <alignment horizontal="center" vertical="center"/>
    </xf>
    <xf numFmtId="0" fontId="42" fillId="2" borderId="55" xfId="2" applyFont="1" applyFill="1" applyBorder="1" applyAlignment="1">
      <alignment vertical="center"/>
    </xf>
    <xf numFmtId="3" fontId="40" fillId="0" borderId="0" xfId="2" applyNumberFormat="1" applyFont="1" applyAlignment="1">
      <alignment horizontal="center"/>
    </xf>
    <xf numFmtId="0" fontId="40" fillId="2" borderId="89" xfId="2" applyFont="1" applyFill="1" applyBorder="1" applyAlignment="1">
      <alignment horizontal="center" vertical="center" shrinkToFit="1"/>
    </xf>
    <xf numFmtId="0" fontId="40" fillId="2" borderId="74" xfId="2" applyFont="1" applyFill="1" applyBorder="1" applyAlignment="1">
      <alignment horizontal="center" vertical="center" shrinkToFit="1"/>
    </xf>
    <xf numFmtId="3" fontId="40" fillId="2" borderId="90" xfId="2" applyNumberFormat="1" applyFont="1" applyFill="1" applyBorder="1" applyAlignment="1">
      <alignment horizontal="center" vertical="center"/>
    </xf>
    <xf numFmtId="0" fontId="42" fillId="2" borderId="6" xfId="2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3" fontId="22" fillId="6" borderId="97" xfId="0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/>
    </xf>
    <xf numFmtId="3" fontId="3" fillId="6" borderId="42" xfId="0" applyNumberFormat="1" applyFont="1" applyFill="1" applyBorder="1" applyAlignment="1">
      <alignment horizontal="center" vertical="center"/>
    </xf>
    <xf numFmtId="3" fontId="3" fillId="6" borderId="84" xfId="0" applyNumberFormat="1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97" xfId="0" applyFont="1" applyFill="1" applyBorder="1" applyAlignment="1">
      <alignment horizontal="center" vertical="center"/>
    </xf>
    <xf numFmtId="3" fontId="4" fillId="6" borderId="40" xfId="0" applyNumberFormat="1" applyFont="1" applyFill="1" applyBorder="1" applyAlignment="1">
      <alignment horizontal="center"/>
    </xf>
    <xf numFmtId="0" fontId="7" fillId="6" borderId="96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10" fillId="6" borderId="64" xfId="0" applyFont="1" applyFill="1" applyBorder="1" applyAlignment="1">
      <alignment horizontal="center"/>
    </xf>
    <xf numFmtId="0" fontId="10" fillId="6" borderId="40" xfId="0" applyFont="1" applyFill="1" applyBorder="1" applyAlignment="1">
      <alignment horizontal="center"/>
    </xf>
    <xf numFmtId="0" fontId="22" fillId="6" borderId="53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 vertical="center"/>
    </xf>
    <xf numFmtId="0" fontId="22" fillId="6" borderId="56" xfId="0" applyFont="1" applyFill="1" applyBorder="1" applyAlignment="1">
      <alignment horizontal="center" vertical="center"/>
    </xf>
    <xf numFmtId="3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3" fontId="3" fillId="2" borderId="51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98" xfId="0" applyNumberFormat="1" applyFont="1" applyFill="1" applyBorder="1" applyAlignment="1">
      <alignment horizontal="center" vertical="center"/>
    </xf>
    <xf numFmtId="3" fontId="3" fillId="2" borderId="39" xfId="0" applyNumberFormat="1" applyFont="1" applyFill="1" applyBorder="1" applyAlignment="1">
      <alignment horizontal="center" vertical="center"/>
    </xf>
    <xf numFmtId="3" fontId="3" fillId="2" borderId="97" xfId="0" applyNumberFormat="1" applyFont="1" applyFill="1" applyBorder="1" applyAlignment="1">
      <alignment horizontal="center" vertical="center"/>
    </xf>
    <xf numFmtId="3" fontId="3" fillId="2" borderId="50" xfId="0" applyNumberFormat="1" applyFont="1" applyFill="1" applyBorder="1" applyAlignment="1">
      <alignment horizontal="center" vertical="center"/>
    </xf>
    <xf numFmtId="3" fontId="3" fillId="2" borderId="47" xfId="0" applyNumberFormat="1" applyFont="1" applyFill="1" applyBorder="1" applyAlignment="1">
      <alignment horizontal="center" vertical="center"/>
    </xf>
    <xf numFmtId="3" fontId="3" fillId="2" borderId="92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3" fontId="4" fillId="11" borderId="41" xfId="0" applyNumberFormat="1" applyFont="1" applyFill="1" applyBorder="1" applyAlignment="1">
      <alignment horizontal="center"/>
    </xf>
    <xf numFmtId="3" fontId="4" fillId="11" borderId="42" xfId="0" applyNumberFormat="1" applyFont="1" applyFill="1" applyBorder="1" applyAlignment="1">
      <alignment horizontal="center"/>
    </xf>
    <xf numFmtId="3" fontId="4" fillId="11" borderId="2" xfId="0" applyNumberFormat="1" applyFont="1" applyFill="1" applyBorder="1" applyAlignment="1">
      <alignment horizontal="center" vertical="center"/>
    </xf>
    <xf numFmtId="3" fontId="4" fillId="11" borderId="22" xfId="0" applyNumberFormat="1" applyFont="1" applyFill="1" applyBorder="1" applyAlignment="1">
      <alignment horizontal="center" vertical="center"/>
    </xf>
    <xf numFmtId="3" fontId="4" fillId="11" borderId="86" xfId="0" applyNumberFormat="1" applyFont="1" applyFill="1" applyBorder="1" applyAlignment="1">
      <alignment horizontal="center" vertical="center"/>
    </xf>
    <xf numFmtId="3" fontId="4" fillId="11" borderId="9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Border="1" applyAlignment="1">
      <alignment horizontal="center" vertical="center"/>
    </xf>
    <xf numFmtId="3" fontId="4" fillId="11" borderId="87" xfId="0" applyNumberFormat="1" applyFont="1" applyFill="1" applyBorder="1" applyAlignment="1">
      <alignment horizontal="center" vertical="center"/>
    </xf>
    <xf numFmtId="3" fontId="4" fillId="11" borderId="5" xfId="0" applyNumberFormat="1" applyFont="1" applyFill="1" applyBorder="1" applyAlignment="1">
      <alignment horizontal="center" vertical="center"/>
    </xf>
    <xf numFmtId="3" fontId="4" fillId="11" borderId="23" xfId="0" applyNumberFormat="1" applyFont="1" applyFill="1" applyBorder="1" applyAlignment="1">
      <alignment horizontal="center" vertical="center"/>
    </xf>
    <xf numFmtId="3" fontId="4" fillId="11" borderId="88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3" fontId="40" fillId="0" borderId="0" xfId="0" applyNumberFormat="1" applyFont="1" applyBorder="1" applyAlignment="1">
      <alignment horizontal="center" vertical="center"/>
    </xf>
    <xf numFmtId="0" fontId="40" fillId="0" borderId="39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3" fillId="0" borderId="40" xfId="0" applyNumberFormat="1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center" vertical="center"/>
    </xf>
    <xf numFmtId="0" fontId="43" fillId="0" borderId="23" xfId="0" applyNumberFormat="1" applyFont="1" applyFill="1" applyBorder="1" applyAlignment="1">
      <alignment horizontal="center" vertical="center"/>
    </xf>
    <xf numFmtId="3" fontId="41" fillId="11" borderId="41" xfId="0" applyNumberFormat="1" applyFont="1" applyFill="1" applyBorder="1" applyAlignment="1">
      <alignment horizontal="center"/>
    </xf>
    <xf numFmtId="3" fontId="41" fillId="11" borderId="42" xfId="0" applyNumberFormat="1" applyFont="1" applyFill="1" applyBorder="1" applyAlignment="1">
      <alignment horizontal="center"/>
    </xf>
    <xf numFmtId="0" fontId="40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3" fontId="41" fillId="11" borderId="2" xfId="0" applyNumberFormat="1" applyFont="1" applyFill="1" applyBorder="1" applyAlignment="1">
      <alignment horizontal="center" vertical="center"/>
    </xf>
    <xf numFmtId="3" fontId="41" fillId="11" borderId="22" xfId="0" applyNumberFormat="1" applyFont="1" applyFill="1" applyBorder="1" applyAlignment="1">
      <alignment horizontal="center" vertical="center"/>
    </xf>
    <xf numFmtId="3" fontId="41" fillId="11" borderId="9" xfId="0" applyNumberFormat="1" applyFont="1" applyFill="1" applyBorder="1" applyAlignment="1">
      <alignment horizontal="center" vertical="center"/>
    </xf>
    <xf numFmtId="3" fontId="41" fillId="11" borderId="0" xfId="0" applyNumberFormat="1" applyFont="1" applyFill="1" applyBorder="1" applyAlignment="1">
      <alignment horizontal="center" vertical="center"/>
    </xf>
    <xf numFmtId="3" fontId="41" fillId="11" borderId="5" xfId="0" applyNumberFormat="1" applyFont="1" applyFill="1" applyBorder="1" applyAlignment="1">
      <alignment horizontal="center" vertical="center"/>
    </xf>
    <xf numFmtId="3" fontId="41" fillId="11" borderId="23" xfId="0" applyNumberFormat="1" applyFont="1" applyFill="1" applyBorder="1" applyAlignment="1">
      <alignment horizontal="center" vertical="center"/>
    </xf>
    <xf numFmtId="0" fontId="43" fillId="0" borderId="39" xfId="0" applyFont="1" applyFill="1" applyBorder="1" applyAlignment="1">
      <alignment horizontal="center" vertical="center" shrinkToFit="1"/>
    </xf>
    <xf numFmtId="0" fontId="43" fillId="0" borderId="43" xfId="0" applyFont="1" applyFill="1" applyBorder="1" applyAlignment="1">
      <alignment horizontal="center" vertical="center" shrinkToFit="1"/>
    </xf>
    <xf numFmtId="0" fontId="43" fillId="0" borderId="44" xfId="0" applyFont="1" applyFill="1" applyBorder="1" applyAlignment="1">
      <alignment horizontal="center" vertical="center" shrinkToFit="1"/>
    </xf>
    <xf numFmtId="3" fontId="60" fillId="0" borderId="2" xfId="0" applyNumberFormat="1" applyFont="1" applyFill="1" applyBorder="1" applyAlignment="1">
      <alignment horizontal="center" vertical="center"/>
    </xf>
    <xf numFmtId="3" fontId="60" fillId="0" borderId="3" xfId="0" applyNumberFormat="1" applyFont="1" applyFill="1" applyBorder="1" applyAlignment="1">
      <alignment horizontal="center" vertical="center"/>
    </xf>
    <xf numFmtId="3" fontId="60" fillId="0" borderId="5" xfId="0" applyNumberFormat="1" applyFont="1" applyFill="1" applyBorder="1" applyAlignment="1">
      <alignment horizontal="center" vertical="center"/>
    </xf>
    <xf numFmtId="3" fontId="60" fillId="0" borderId="7" xfId="0" applyNumberFormat="1" applyFont="1" applyFill="1" applyBorder="1" applyAlignment="1">
      <alignment horizontal="center" vertical="center"/>
    </xf>
    <xf numFmtId="3" fontId="43" fillId="0" borderId="2" xfId="0" applyNumberFormat="1" applyFont="1" applyFill="1" applyBorder="1" applyAlignment="1">
      <alignment horizontal="center" vertical="center"/>
    </xf>
    <xf numFmtId="3" fontId="43" fillId="0" borderId="22" xfId="0" applyNumberFormat="1" applyFont="1" applyFill="1" applyBorder="1" applyAlignment="1">
      <alignment horizontal="center" vertical="center"/>
    </xf>
    <xf numFmtId="3" fontId="43" fillId="0" borderId="3" xfId="0" applyNumberFormat="1" applyFont="1" applyFill="1" applyBorder="1" applyAlignment="1">
      <alignment horizontal="center" vertical="center"/>
    </xf>
    <xf numFmtId="3" fontId="43" fillId="0" borderId="5" xfId="0" applyNumberFormat="1" applyFont="1" applyFill="1" applyBorder="1" applyAlignment="1">
      <alignment horizontal="center" vertical="center"/>
    </xf>
    <xf numFmtId="3" fontId="43" fillId="0" borderId="23" xfId="0" applyNumberFormat="1" applyFont="1" applyFill="1" applyBorder="1" applyAlignment="1">
      <alignment horizontal="center" vertical="center"/>
    </xf>
    <xf numFmtId="3" fontId="43" fillId="0" borderId="7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3" fontId="41" fillId="11" borderId="84" xfId="0" applyNumberFormat="1" applyFont="1" applyFill="1" applyBorder="1" applyAlignment="1">
      <alignment horizontal="center"/>
    </xf>
    <xf numFmtId="3" fontId="41" fillId="11" borderId="33" xfId="0" applyNumberFormat="1" applyFont="1" applyFill="1" applyBorder="1" applyAlignment="1">
      <alignment horizontal="center"/>
    </xf>
    <xf numFmtId="3" fontId="41" fillId="11" borderId="24" xfId="0" applyNumberFormat="1" applyFont="1" applyFill="1" applyBorder="1" applyAlignment="1">
      <alignment horizontal="center"/>
    </xf>
    <xf numFmtId="3" fontId="41" fillId="11" borderId="85" xfId="0" applyNumberFormat="1" applyFont="1" applyFill="1" applyBorder="1" applyAlignment="1">
      <alignment horizontal="center"/>
    </xf>
    <xf numFmtId="0" fontId="42" fillId="0" borderId="53" xfId="0" applyFont="1" applyBorder="1" applyAlignment="1">
      <alignment horizontal="center"/>
    </xf>
    <xf numFmtId="0" fontId="42" fillId="0" borderId="54" xfId="0" applyFont="1" applyBorder="1" applyAlignment="1">
      <alignment horizontal="center"/>
    </xf>
    <xf numFmtId="0" fontId="42" fillId="0" borderId="54" xfId="0" applyFont="1" applyBorder="1" applyAlignment="1">
      <alignment horizontal="center" vertical="top"/>
    </xf>
    <xf numFmtId="0" fontId="42" fillId="0" borderId="56" xfId="0" applyFont="1" applyBorder="1" applyAlignment="1">
      <alignment horizontal="center" vertical="top"/>
    </xf>
    <xf numFmtId="0" fontId="66" fillId="0" borderId="0" xfId="0" applyNumberFormat="1" applyFont="1" applyFill="1" applyAlignment="1">
      <alignment horizontal="left"/>
    </xf>
    <xf numFmtId="0" fontId="67" fillId="0" borderId="0" xfId="0" applyNumberFormat="1" applyFont="1" applyFill="1" applyBorder="1" applyAlignment="1"/>
    <xf numFmtId="0" fontId="67" fillId="0" borderId="0" xfId="0" applyNumberFormat="1" applyFont="1" applyAlignment="1">
      <alignment horizontal="left"/>
    </xf>
    <xf numFmtId="0" fontId="66" fillId="0" borderId="47" xfId="0" applyFont="1" applyBorder="1" applyAlignment="1">
      <alignment horizontal="center"/>
    </xf>
    <xf numFmtId="0" fontId="68" fillId="16" borderId="39" xfId="0" applyFont="1" applyFill="1" applyBorder="1" applyAlignment="1">
      <alignment horizontal="center" vertical="center" shrinkToFit="1"/>
    </xf>
    <xf numFmtId="0" fontId="68" fillId="16" borderId="50" xfId="0" applyFont="1" applyFill="1" applyBorder="1" applyAlignment="1">
      <alignment horizontal="center" vertical="center" shrinkToFit="1"/>
    </xf>
    <xf numFmtId="0" fontId="68" fillId="16" borderId="53" xfId="0" applyNumberFormat="1" applyFont="1" applyFill="1" applyBorder="1" applyAlignment="1">
      <alignment horizontal="center" vertical="center"/>
    </xf>
    <xf numFmtId="0" fontId="68" fillId="16" borderId="56" xfId="0" applyNumberFormat="1" applyFont="1" applyFill="1" applyBorder="1" applyAlignment="1">
      <alignment horizontal="center" vertical="center"/>
    </xf>
    <xf numFmtId="3" fontId="68" fillId="16" borderId="120" xfId="0" applyNumberFormat="1" applyFont="1" applyFill="1" applyBorder="1" applyAlignment="1">
      <alignment horizontal="center" vertical="center"/>
    </xf>
    <xf numFmtId="0" fontId="68" fillId="16" borderId="110" xfId="0" applyFont="1" applyFill="1" applyBorder="1" applyAlignment="1">
      <alignment vertical="center"/>
    </xf>
    <xf numFmtId="3" fontId="68" fillId="16" borderId="119" xfId="0" applyNumberFormat="1" applyFont="1" applyFill="1" applyBorder="1" applyAlignment="1">
      <alignment horizontal="center" vertical="center"/>
    </xf>
    <xf numFmtId="0" fontId="68" fillId="16" borderId="48" xfId="0" applyFont="1" applyFill="1" applyBorder="1" applyAlignment="1">
      <alignment vertical="center"/>
    </xf>
    <xf numFmtId="3" fontId="68" fillId="16" borderId="41" xfId="0" applyNumberFormat="1" applyFont="1" applyFill="1" applyBorder="1" applyAlignment="1">
      <alignment horizontal="center" vertical="center"/>
    </xf>
    <xf numFmtId="0" fontId="68" fillId="16" borderId="122" xfId="0" applyFont="1" applyFill="1" applyBorder="1" applyAlignment="1">
      <alignment vertical="center"/>
    </xf>
    <xf numFmtId="3" fontId="68" fillId="16" borderId="121" xfId="0" applyNumberFormat="1" applyFont="1" applyFill="1" applyBorder="1" applyAlignment="1">
      <alignment horizontal="center" vertical="center"/>
    </xf>
    <xf numFmtId="0" fontId="68" fillId="16" borderId="123" xfId="0" applyFont="1" applyFill="1" applyBorder="1" applyAlignment="1">
      <alignment vertical="center"/>
    </xf>
    <xf numFmtId="0" fontId="60" fillId="2" borderId="64" xfId="0" applyFont="1" applyFill="1" applyBorder="1"/>
    <xf numFmtId="3" fontId="43" fillId="2" borderId="90" xfId="0" applyNumberFormat="1" applyFont="1" applyFill="1" applyBorder="1" applyAlignment="1">
      <alignment horizontal="center" vertical="center"/>
    </xf>
    <xf numFmtId="3" fontId="88" fillId="2" borderId="1" xfId="0" applyNumberFormat="1" applyFont="1" applyFill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0" fillId="2" borderId="10" xfId="0" applyFont="1" applyFill="1" applyBorder="1" applyAlignment="1">
      <alignment horizontal="left"/>
    </xf>
    <xf numFmtId="0" fontId="43" fillId="2" borderId="6" xfId="0" applyFont="1" applyFill="1" applyBorder="1" applyAlignment="1">
      <alignment horizontal="center" vertical="center"/>
    </xf>
    <xf numFmtId="3" fontId="88" fillId="2" borderId="4" xfId="0" applyNumberFormat="1" applyFont="1" applyFill="1" applyBorder="1" applyAlignment="1">
      <alignment horizontal="center" vertical="center"/>
    </xf>
    <xf numFmtId="0" fontId="89" fillId="0" borderId="106" xfId="0" applyFont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/>
    </xf>
    <xf numFmtId="3" fontId="40" fillId="2" borderId="19" xfId="0" applyNumberFormat="1" applyFont="1" applyFill="1" applyBorder="1" applyAlignment="1">
      <alignment horizontal="center" vertical="center"/>
    </xf>
    <xf numFmtId="3" fontId="88" fillId="2" borderId="18" xfId="0" applyNumberFormat="1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left"/>
    </xf>
    <xf numFmtId="0" fontId="60" fillId="2" borderId="18" xfId="0" applyFont="1" applyFill="1" applyBorder="1" applyAlignment="1">
      <alignment horizontal="center" vertical="center"/>
    </xf>
    <xf numFmtId="3" fontId="42" fillId="2" borderId="18" xfId="0" applyNumberFormat="1" applyFont="1" applyFill="1" applyBorder="1" applyAlignment="1">
      <alignment horizontal="center" vertical="center"/>
    </xf>
    <xf numFmtId="3" fontId="43" fillId="2" borderId="33" xfId="0" applyNumberFormat="1" applyFont="1" applyFill="1" applyBorder="1" applyAlignment="1">
      <alignment horizontal="center" vertical="center"/>
    </xf>
    <xf numFmtId="3" fontId="43" fillId="2" borderId="24" xfId="0" applyNumberFormat="1" applyFont="1" applyFill="1" applyBorder="1" applyAlignment="1">
      <alignment horizontal="center" vertical="center"/>
    </xf>
    <xf numFmtId="3" fontId="43" fillId="2" borderId="19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 shrinkToFit="1"/>
    </xf>
    <xf numFmtId="0" fontId="60" fillId="0" borderId="15" xfId="0" applyFont="1" applyFill="1" applyBorder="1"/>
    <xf numFmtId="0" fontId="60" fillId="0" borderId="117" xfId="0" applyFont="1" applyFill="1" applyBorder="1" applyAlignment="1">
      <alignment horizontal="center" vertical="center"/>
    </xf>
    <xf numFmtId="0" fontId="60" fillId="0" borderId="99" xfId="0" applyFont="1" applyFill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89" fillId="0" borderId="67" xfId="0" applyFont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 shrinkToFit="1"/>
    </xf>
    <xf numFmtId="0" fontId="60" fillId="14" borderId="56" xfId="0" applyFont="1" applyFill="1" applyBorder="1" applyAlignment="1">
      <alignment horizontal="center"/>
    </xf>
    <xf numFmtId="0" fontId="42" fillId="0" borderId="47" xfId="0" applyNumberFormat="1" applyFont="1" applyFill="1" applyBorder="1" applyAlignment="1">
      <alignment horizontal="center" vertical="center"/>
    </xf>
    <xf numFmtId="0" fontId="41" fillId="0" borderId="69" xfId="0" applyFont="1" applyBorder="1"/>
    <xf numFmtId="0" fontId="47" fillId="0" borderId="55" xfId="0" applyFont="1" applyBorder="1" applyAlignment="1">
      <alignment horizontal="center" vertical="center" shrinkToFit="1"/>
    </xf>
    <xf numFmtId="0" fontId="91" fillId="0" borderId="23" xfId="0" applyNumberFormat="1" applyFont="1" applyBorder="1" applyAlignment="1">
      <alignment horizontal="center"/>
    </xf>
    <xf numFmtId="3" fontId="43" fillId="0" borderId="4" xfId="0" applyNumberFormat="1" applyFont="1" applyBorder="1"/>
    <xf numFmtId="0" fontId="47" fillId="0" borderId="4" xfId="0" applyFont="1" applyBorder="1"/>
    <xf numFmtId="0" fontId="47" fillId="0" borderId="67" xfId="0" applyFont="1" applyBorder="1"/>
    <xf numFmtId="0" fontId="47" fillId="0" borderId="57" xfId="0" applyFont="1" applyBorder="1" applyAlignment="1">
      <alignment horizontal="center" vertical="center" shrinkToFit="1"/>
    </xf>
    <xf numFmtId="0" fontId="91" fillId="0" borderId="24" xfId="0" applyNumberFormat="1" applyFont="1" applyBorder="1" applyAlignment="1">
      <alignment horizontal="center"/>
    </xf>
    <xf numFmtId="188" fontId="47" fillId="0" borderId="18" xfId="1" applyNumberFormat="1" applyFont="1" applyBorder="1"/>
    <xf numFmtId="3" fontId="47" fillId="0" borderId="69" xfId="0" applyNumberFormat="1" applyFont="1" applyBorder="1"/>
    <xf numFmtId="0" fontId="47" fillId="0" borderId="58" xfId="0" applyFont="1" applyBorder="1" applyAlignment="1">
      <alignment horizontal="center" vertical="center" shrinkToFit="1"/>
    </xf>
    <xf numFmtId="0" fontId="91" fillId="0" borderId="22" xfId="0" applyNumberFormat="1" applyFont="1" applyBorder="1" applyAlignment="1">
      <alignment horizontal="center"/>
    </xf>
    <xf numFmtId="188" fontId="47" fillId="0" borderId="1" xfId="1" applyNumberFormat="1" applyFont="1" applyBorder="1"/>
    <xf numFmtId="3" fontId="47" fillId="0" borderId="71" xfId="0" applyNumberFormat="1" applyFont="1" applyBorder="1"/>
    <xf numFmtId="0" fontId="47" fillId="0" borderId="57" xfId="0" applyFont="1" applyBorder="1" applyAlignment="1"/>
    <xf numFmtId="3" fontId="92" fillId="0" borderId="18" xfId="0" applyNumberFormat="1" applyFont="1" applyBorder="1"/>
    <xf numFmtId="3" fontId="92" fillId="0" borderId="69" xfId="0" applyNumberFormat="1" applyFont="1" applyBorder="1"/>
    <xf numFmtId="0" fontId="43" fillId="0" borderId="0" xfId="0" applyFont="1"/>
    <xf numFmtId="0" fontId="42" fillId="0" borderId="22" xfId="0" applyNumberFormat="1" applyFont="1" applyBorder="1" applyAlignment="1">
      <alignment horizontal="center"/>
    </xf>
    <xf numFmtId="0" fontId="41" fillId="0" borderId="32" xfId="0" applyFont="1" applyBorder="1" applyAlignment="1">
      <alignment horizontal="center" vertical="center" shrinkToFit="1"/>
    </xf>
    <xf numFmtId="0" fontId="93" fillId="0" borderId="32" xfId="0" applyFont="1" applyBorder="1" applyAlignment="1">
      <alignment horizontal="center"/>
    </xf>
    <xf numFmtId="0" fontId="94" fillId="0" borderId="17" xfId="0" applyNumberFormat="1" applyFont="1" applyBorder="1" applyAlignment="1">
      <alignment horizontal="center"/>
    </xf>
    <xf numFmtId="3" fontId="41" fillId="0" borderId="35" xfId="0" applyNumberFormat="1" applyFont="1" applyBorder="1"/>
    <xf numFmtId="0" fontId="45" fillId="15" borderId="32" xfId="0" applyFont="1" applyFill="1" applyBorder="1" applyAlignment="1">
      <alignment horizontal="center" vertical="center" shrinkToFit="1"/>
    </xf>
    <xf numFmtId="0" fontId="93" fillId="15" borderId="32" xfId="0" applyFont="1" applyFill="1" applyBorder="1" applyAlignment="1">
      <alignment horizontal="center"/>
    </xf>
    <xf numFmtId="0" fontId="93" fillId="15" borderId="17" xfId="0" applyNumberFormat="1" applyFont="1" applyFill="1" applyBorder="1" applyAlignment="1">
      <alignment horizontal="center"/>
    </xf>
    <xf numFmtId="0" fontId="45" fillId="0" borderId="55" xfId="0" applyFont="1" applyFill="1" applyBorder="1" applyAlignment="1">
      <alignment horizontal="center" vertical="center" shrinkToFit="1"/>
    </xf>
    <xf numFmtId="0" fontId="60" fillId="14" borderId="55" xfId="0" applyFont="1" applyFill="1" applyBorder="1" applyAlignment="1">
      <alignment horizontal="center"/>
    </xf>
    <xf numFmtId="0" fontId="60" fillId="0" borderId="23" xfId="0" applyNumberFormat="1" applyFont="1" applyFill="1" applyBorder="1" applyAlignment="1">
      <alignment horizontal="center"/>
    </xf>
    <xf numFmtId="3" fontId="41" fillId="0" borderId="67" xfId="0" applyNumberFormat="1" applyFont="1" applyBorder="1"/>
    <xf numFmtId="0" fontId="41" fillId="0" borderId="57" xfId="0" applyFont="1" applyBorder="1" applyAlignment="1">
      <alignment horizontal="center" vertical="center" shrinkToFit="1"/>
    </xf>
    <xf numFmtId="0" fontId="95" fillId="0" borderId="57" xfId="0" applyFont="1" applyBorder="1" applyAlignment="1">
      <alignment horizontal="center"/>
    </xf>
    <xf numFmtId="0" fontId="60" fillId="0" borderId="24" xfId="0" applyNumberFormat="1" applyFont="1" applyBorder="1" applyAlignment="1">
      <alignment horizontal="center"/>
    </xf>
    <xf numFmtId="3" fontId="41" fillId="0" borderId="69" xfId="0" applyNumberFormat="1" applyFont="1" applyBorder="1"/>
    <xf numFmtId="0" fontId="41" fillId="0" borderId="54" xfId="0" applyFont="1" applyBorder="1" applyAlignment="1">
      <alignment horizontal="center" vertical="center" shrinkToFit="1"/>
    </xf>
    <xf numFmtId="0" fontId="95" fillId="0" borderId="55" xfId="0" applyFont="1" applyBorder="1" applyAlignment="1">
      <alignment horizontal="center"/>
    </xf>
    <xf numFmtId="0" fontId="60" fillId="0" borderId="0" xfId="0" applyNumberFormat="1" applyFont="1" applyBorder="1" applyAlignment="1">
      <alignment horizontal="center"/>
    </xf>
    <xf numFmtId="188" fontId="51" fillId="0" borderId="18" xfId="1" applyNumberFormat="1" applyFont="1" applyBorder="1"/>
    <xf numFmtId="3" fontId="51" fillId="0" borderId="69" xfId="0" applyNumberFormat="1" applyFont="1" applyBorder="1"/>
    <xf numFmtId="0" fontId="41" fillId="0" borderId="111" xfId="0" applyFont="1" applyBorder="1" applyAlignment="1">
      <alignment horizontal="center"/>
    </xf>
    <xf numFmtId="0" fontId="94" fillId="0" borderId="57" xfId="0" applyFont="1" applyBorder="1"/>
    <xf numFmtId="0" fontId="94" fillId="0" borderId="36" xfId="0" applyNumberFormat="1" applyFont="1" applyBorder="1" applyAlignment="1">
      <alignment horizontal="center"/>
    </xf>
    <xf numFmtId="0" fontId="96" fillId="0" borderId="63" xfId="0" applyFont="1" applyFill="1" applyBorder="1" applyAlignment="1">
      <alignment horizontal="center"/>
    </xf>
    <xf numFmtId="0" fontId="96" fillId="0" borderId="31" xfId="0" applyNumberFormat="1" applyFont="1" applyFill="1" applyBorder="1" applyAlignment="1">
      <alignment horizontal="center"/>
    </xf>
    <xf numFmtId="3" fontId="41" fillId="0" borderId="25" xfId="0" applyNumberFormat="1" applyFont="1" applyBorder="1" applyAlignment="1">
      <alignment horizontal="right"/>
    </xf>
    <xf numFmtId="0" fontId="41" fillId="0" borderId="25" xfId="0" applyFont="1" applyBorder="1"/>
    <xf numFmtId="3" fontId="41" fillId="0" borderId="76" xfId="0" applyNumberFormat="1" applyFont="1" applyBorder="1"/>
    <xf numFmtId="0" fontId="41" fillId="0" borderId="112" xfId="0" applyFont="1" applyBorder="1" applyAlignment="1">
      <alignment horizontal="center"/>
    </xf>
    <xf numFmtId="0" fontId="94" fillId="0" borderId="55" xfId="0" applyFont="1" applyBorder="1"/>
    <xf numFmtId="0" fontId="94" fillId="0" borderId="37" xfId="0" applyNumberFormat="1" applyFont="1" applyBorder="1" applyAlignment="1">
      <alignment horizontal="center"/>
    </xf>
    <xf numFmtId="3" fontId="50" fillId="0" borderId="18" xfId="0" applyNumberFormat="1" applyFont="1" applyBorder="1" applyAlignment="1">
      <alignment horizontal="right"/>
    </xf>
    <xf numFmtId="3" fontId="50" fillId="0" borderId="69" xfId="0" applyNumberFormat="1" applyFont="1" applyBorder="1" applyAlignment="1">
      <alignment horizontal="right"/>
    </xf>
    <xf numFmtId="3" fontId="53" fillId="0" borderId="69" xfId="0" applyNumberFormat="1" applyFont="1" applyBorder="1"/>
    <xf numFmtId="3" fontId="41" fillId="0" borderId="25" xfId="0" applyNumberFormat="1" applyFont="1" applyBorder="1"/>
    <xf numFmtId="0" fontId="41" fillId="0" borderId="76" xfId="0" applyFont="1" applyBorder="1"/>
    <xf numFmtId="0" fontId="41" fillId="0" borderId="54" xfId="0" applyFont="1" applyBorder="1" applyAlignment="1">
      <alignment horizontal="center"/>
    </xf>
    <xf numFmtId="0" fontId="94" fillId="0" borderId="0" xfId="0" applyNumberFormat="1" applyFont="1" applyBorder="1" applyAlignment="1">
      <alignment horizontal="center"/>
    </xf>
    <xf numFmtId="3" fontId="54" fillId="0" borderId="18" xfId="0" applyNumberFormat="1" applyFont="1" applyFill="1" applyBorder="1" applyAlignment="1">
      <alignment horizontal="right"/>
    </xf>
    <xf numFmtId="3" fontId="54" fillId="0" borderId="69" xfId="0" applyNumberFormat="1" applyFont="1" applyFill="1" applyBorder="1" applyAlignment="1">
      <alignment horizontal="right"/>
    </xf>
    <xf numFmtId="3" fontId="54" fillId="0" borderId="25" xfId="0" applyNumberFormat="1" applyFont="1" applyFill="1" applyBorder="1" applyAlignment="1">
      <alignment horizontal="right"/>
    </xf>
    <xf numFmtId="0" fontId="41" fillId="0" borderId="25" xfId="0" applyFont="1" applyFill="1" applyBorder="1"/>
    <xf numFmtId="0" fontId="41" fillId="0" borderId="76" xfId="0" applyFont="1" applyFill="1" applyBorder="1"/>
    <xf numFmtId="0" fontId="97" fillId="9" borderId="65" xfId="0" applyFont="1" applyFill="1" applyBorder="1" applyAlignment="1">
      <alignment horizontal="center"/>
    </xf>
    <xf numFmtId="0" fontId="97" fillId="9" borderId="38" xfId="0" applyNumberFormat="1" applyFont="1" applyFill="1" applyBorder="1" applyAlignment="1">
      <alignment horizontal="center"/>
    </xf>
    <xf numFmtId="188" fontId="41" fillId="0" borderId="11" xfId="1" applyNumberFormat="1" applyFont="1" applyFill="1" applyBorder="1"/>
    <xf numFmtId="0" fontId="41" fillId="0" borderId="11" xfId="0" applyFont="1" applyFill="1" applyBorder="1"/>
    <xf numFmtId="188" fontId="41" fillId="0" borderId="82" xfId="0" applyNumberFormat="1" applyFont="1" applyFill="1" applyBorder="1"/>
    <xf numFmtId="0" fontId="98" fillId="0" borderId="55" xfId="0" applyFont="1" applyBorder="1" applyAlignment="1">
      <alignment horizontal="center"/>
    </xf>
    <xf numFmtId="188" fontId="41" fillId="0" borderId="67" xfId="0" applyNumberFormat="1" applyFont="1" applyFill="1" applyBorder="1"/>
    <xf numFmtId="188" fontId="54" fillId="0" borderId="69" xfId="1" applyNumberFormat="1" applyFont="1" applyFill="1" applyBorder="1"/>
    <xf numFmtId="0" fontId="41" fillId="0" borderId="69" xfId="0" applyFont="1" applyFill="1" applyBorder="1"/>
    <xf numFmtId="3" fontId="40" fillId="0" borderId="69" xfId="0" applyNumberFormat="1" applyFont="1" applyFill="1" applyBorder="1" applyAlignment="1">
      <alignment horizontal="right"/>
    </xf>
    <xf numFmtId="0" fontId="97" fillId="9" borderId="63" xfId="0" applyFont="1" applyFill="1" applyBorder="1" applyAlignment="1">
      <alignment horizontal="center"/>
    </xf>
    <xf numFmtId="0" fontId="97" fillId="9" borderId="31" xfId="0" applyNumberFormat="1" applyFont="1" applyFill="1" applyBorder="1" applyAlignment="1">
      <alignment horizontal="center"/>
    </xf>
    <xf numFmtId="0" fontId="41" fillId="0" borderId="67" xfId="0" applyFont="1" applyBorder="1"/>
    <xf numFmtId="0" fontId="45" fillId="9" borderId="63" xfId="0" applyFont="1" applyFill="1" applyBorder="1" applyAlignment="1">
      <alignment horizontal="center"/>
    </xf>
    <xf numFmtId="0" fontId="48" fillId="0" borderId="54" xfId="0" applyFont="1" applyBorder="1" applyAlignment="1">
      <alignment horizontal="center"/>
    </xf>
    <xf numFmtId="0" fontId="48" fillId="9" borderId="63" xfId="0" applyFont="1" applyFill="1" applyBorder="1" applyAlignment="1">
      <alignment horizontal="center"/>
    </xf>
    <xf numFmtId="0" fontId="99" fillId="9" borderId="63" xfId="0" applyFont="1" applyFill="1" applyBorder="1" applyAlignment="1">
      <alignment horizontal="center"/>
    </xf>
    <xf numFmtId="0" fontId="99" fillId="9" borderId="31" xfId="0" applyNumberFormat="1" applyFont="1" applyFill="1" applyBorder="1" applyAlignment="1">
      <alignment horizontal="center"/>
    </xf>
    <xf numFmtId="0" fontId="100" fillId="3" borderId="65" xfId="0" applyFont="1" applyFill="1" applyBorder="1" applyAlignment="1">
      <alignment horizontal="center"/>
    </xf>
    <xf numFmtId="0" fontId="100" fillId="3" borderId="38" xfId="0" applyNumberFormat="1" applyFont="1" applyFill="1" applyBorder="1" applyAlignment="1">
      <alignment horizontal="center"/>
    </xf>
    <xf numFmtId="3" fontId="41" fillId="0" borderId="11" xfId="0" applyNumberFormat="1" applyFont="1" applyBorder="1"/>
    <xf numFmtId="0" fontId="41" fillId="0" borderId="11" xfId="0" applyFont="1" applyBorder="1"/>
    <xf numFmtId="0" fontId="41" fillId="0" borderId="82" xfId="0" applyFont="1" applyBorder="1"/>
    <xf numFmtId="0" fontId="41" fillId="0" borderId="55" xfId="0" applyFont="1" applyBorder="1" applyAlignment="1">
      <alignment horizontal="center"/>
    </xf>
    <xf numFmtId="0" fontId="101" fillId="0" borderId="23" xfId="0" applyNumberFormat="1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60" fillId="0" borderId="57" xfId="0" applyFont="1" applyBorder="1" applyAlignment="1">
      <alignment horizontal="left"/>
    </xf>
    <xf numFmtId="0" fontId="94" fillId="0" borderId="24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/>
    </xf>
    <xf numFmtId="0" fontId="94" fillId="0" borderId="57" xfId="0" applyFont="1" applyBorder="1" applyAlignment="1">
      <alignment horizontal="left"/>
    </xf>
    <xf numFmtId="0" fontId="94" fillId="0" borderId="22" xfId="0" applyNumberFormat="1" applyFont="1" applyBorder="1" applyAlignment="1">
      <alignment horizontal="center"/>
    </xf>
    <xf numFmtId="0" fontId="94" fillId="0" borderId="58" xfId="0" applyFont="1" applyBorder="1" applyAlignment="1">
      <alignment horizontal="left"/>
    </xf>
    <xf numFmtId="0" fontId="41" fillId="0" borderId="71" xfId="0" applyFont="1" applyBorder="1"/>
    <xf numFmtId="0" fontId="41" fillId="11" borderId="32" xfId="0" applyFont="1" applyFill="1" applyBorder="1" applyAlignment="1">
      <alignment horizontal="center"/>
    </xf>
    <xf numFmtId="0" fontId="60" fillId="11" borderId="32" xfId="0" applyFont="1" applyFill="1" applyBorder="1" applyAlignment="1">
      <alignment horizontal="left"/>
    </xf>
    <xf numFmtId="0" fontId="60" fillId="11" borderId="17" xfId="0" applyNumberFormat="1" applyFont="1" applyFill="1" applyBorder="1" applyAlignment="1">
      <alignment horizontal="center"/>
    </xf>
    <xf numFmtId="0" fontId="41" fillId="0" borderId="35" xfId="0" applyFont="1" applyBorder="1"/>
    <xf numFmtId="0" fontId="60" fillId="0" borderId="55" xfId="0" applyFont="1" applyBorder="1" applyAlignment="1">
      <alignment horizontal="left"/>
    </xf>
    <xf numFmtId="0" fontId="60" fillId="0" borderId="54" xfId="0" applyFont="1" applyBorder="1" applyAlignment="1">
      <alignment horizontal="left"/>
    </xf>
    <xf numFmtId="0" fontId="94" fillId="0" borderId="70" xfId="0" applyNumberFormat="1" applyFont="1" applyBorder="1" applyAlignment="1">
      <alignment horizontal="center"/>
    </xf>
    <xf numFmtId="0" fontId="94" fillId="11" borderId="17" xfId="0" applyNumberFormat="1" applyFont="1" applyFill="1" applyBorder="1" applyAlignment="1">
      <alignment horizontal="center"/>
    </xf>
    <xf numFmtId="0" fontId="54" fillId="5" borderId="32" xfId="0" applyFont="1" applyFill="1" applyBorder="1" applyAlignment="1">
      <alignment horizontal="center"/>
    </xf>
    <xf numFmtId="0" fontId="101" fillId="5" borderId="32" xfId="0" applyFont="1" applyFill="1" applyBorder="1" applyAlignment="1">
      <alignment horizontal="center"/>
    </xf>
    <xf numFmtId="0" fontId="101" fillId="5" borderId="17" xfId="0" applyNumberFormat="1" applyFont="1" applyFill="1" applyBorder="1" applyAlignment="1">
      <alignment horizontal="center"/>
    </xf>
    <xf numFmtId="0" fontId="94" fillId="0" borderId="23" xfId="0" applyNumberFormat="1" applyFont="1" applyBorder="1" applyAlignment="1">
      <alignment horizontal="center"/>
    </xf>
    <xf numFmtId="0" fontId="94" fillId="0" borderId="58" xfId="0" applyFont="1" applyBorder="1"/>
    <xf numFmtId="0" fontId="41" fillId="0" borderId="32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40" fillId="10" borderId="32" xfId="0" applyFont="1" applyFill="1" applyBorder="1" applyAlignment="1">
      <alignment horizontal="center"/>
    </xf>
    <xf numFmtId="0" fontId="60" fillId="10" borderId="32" xfId="0" applyFont="1" applyFill="1" applyBorder="1" applyAlignment="1">
      <alignment horizontal="center"/>
    </xf>
    <xf numFmtId="0" fontId="60" fillId="10" borderId="17" xfId="0" applyNumberFormat="1" applyFont="1" applyFill="1" applyBorder="1" applyAlignment="1">
      <alignment horizontal="center"/>
    </xf>
    <xf numFmtId="0" fontId="94" fillId="0" borderId="0" xfId="0" applyFont="1"/>
    <xf numFmtId="3" fontId="94" fillId="0" borderId="0" xfId="0" applyNumberFormat="1" applyFont="1" applyAlignment="1">
      <alignment horizontal="center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4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66700" y="348916"/>
          <a:ext cx="1808747" cy="87429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1196162</xdr:colOff>
      <xdr:row>4</xdr:row>
      <xdr:rowOff>254738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219075" y="314325"/>
          <a:ext cx="1196162" cy="10167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1508125</xdr:colOff>
      <xdr:row>3</xdr:row>
      <xdr:rowOff>31750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219075" y="733425"/>
          <a:ext cx="1508125" cy="527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3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6700" y="352425"/>
          <a:ext cx="1804235" cy="8677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</xdr:col>
      <xdr:colOff>1716593</xdr:colOff>
      <xdr:row>4</xdr:row>
      <xdr:rowOff>240741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66700" y="299775"/>
          <a:ext cx="1722036" cy="98766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1945105</xdr:colOff>
      <xdr:row>3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66700" y="348916"/>
          <a:ext cx="1959142" cy="623637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1738312</xdr:colOff>
      <xdr:row>3</xdr:row>
      <xdr:rowOff>250031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66700" y="311944"/>
          <a:ext cx="1745456" cy="74771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3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B0D82F4-2407-497F-9D81-DFA7A6478E01}"/>
            </a:ext>
          </a:extLst>
        </xdr:cNvPr>
        <xdr:cNvSpPr>
          <a:spLocks noChangeShapeType="1"/>
        </xdr:cNvSpPr>
      </xdr:nvSpPr>
      <xdr:spPr bwMode="auto">
        <a:xfrm>
          <a:off x="266700" y="352425"/>
          <a:ext cx="1804235" cy="6391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1797978</xdr:colOff>
      <xdr:row>3</xdr:row>
      <xdr:rowOff>235449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66700" y="316358"/>
          <a:ext cx="1809536" cy="74316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1196162</xdr:colOff>
      <xdr:row>4</xdr:row>
      <xdr:rowOff>254738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219075" y="314325"/>
          <a:ext cx="1196162" cy="10167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1196162</xdr:colOff>
      <xdr:row>4</xdr:row>
      <xdr:rowOff>254738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219075" y="314325"/>
          <a:ext cx="1196162" cy="10167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NUT\&#3591;&#3610;&#3611;&#3619;&#3632;&#3617;&#3634;&#3603;\&#3591;&#3610;&#3611;&#3619;&#3632;&#3617;&#3634;&#3603;&#3611;&#3637;%2059\&#3648;&#3629;&#3585;&#3626;&#3634;&#3619;&#3627;&#3617;&#3634;&#3618;&#3648;&#3621;&#3586;5&#3611;&#3637;59%20(&#3619;&#3623;&#3617;&#3607;&#3640;&#3585;&#3585;&#3629;&#3591;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นป."/>
      <sheetName val="กองคลัง"/>
      <sheetName val="วิชาการ"/>
      <sheetName val="สวัสดิการฯ"/>
      <sheetName val="สาธารณสุข"/>
      <sheetName val="กองการแพทย์"/>
      <sheetName val="ช่าง"/>
      <sheetName val="กองการศึกษา (ไม่รวมอุดหนุน)"/>
      <sheetName val="กองการศึกษา (เงินอุดหนุน)"/>
      <sheetName val="สรุปกองการศึกษา"/>
      <sheetName val="สรุปรวม59 "/>
      <sheetName val="ตั้งจ่ายจากเงินอุดหนุนทั่วไป"/>
      <sheetName val="งบบุคลากร59"/>
      <sheetName val="Sheet1"/>
    </sheetNames>
    <sheetDataSet>
      <sheetData sheetId="0">
        <row r="7">
          <cell r="N7">
            <v>954000</v>
          </cell>
        </row>
        <row r="8">
          <cell r="N8">
            <v>312000</v>
          </cell>
        </row>
        <row r="9">
          <cell r="N9">
            <v>312000</v>
          </cell>
        </row>
        <row r="10">
          <cell r="N10">
            <v>342000</v>
          </cell>
        </row>
        <row r="11">
          <cell r="N11">
            <v>2376000</v>
          </cell>
        </row>
        <row r="12">
          <cell r="N12">
            <v>0</v>
          </cell>
        </row>
        <row r="15">
          <cell r="N15">
            <v>6448793</v>
          </cell>
        </row>
        <row r="16">
          <cell r="N16">
            <v>0</v>
          </cell>
        </row>
        <row r="17">
          <cell r="N17">
            <v>508800</v>
          </cell>
        </row>
        <row r="18">
          <cell r="N18">
            <v>631294</v>
          </cell>
        </row>
        <row r="19">
          <cell r="N19">
            <v>0</v>
          </cell>
        </row>
        <row r="20">
          <cell r="N20">
            <v>756000</v>
          </cell>
        </row>
        <row r="21">
          <cell r="N21">
            <v>84000</v>
          </cell>
        </row>
        <row r="27">
          <cell r="N27">
            <v>40000</v>
          </cell>
        </row>
        <row r="28">
          <cell r="N28">
            <v>9500</v>
          </cell>
        </row>
        <row r="29">
          <cell r="N29">
            <v>3000</v>
          </cell>
        </row>
        <row r="30">
          <cell r="N30">
            <v>132000</v>
          </cell>
        </row>
        <row r="31">
          <cell r="N31">
            <v>110330</v>
          </cell>
        </row>
        <row r="32">
          <cell r="N32">
            <v>0</v>
          </cell>
        </row>
        <row r="33">
          <cell r="N33">
            <v>0</v>
          </cell>
        </row>
        <row r="35">
          <cell r="N35">
            <v>6278080</v>
          </cell>
        </row>
        <row r="36">
          <cell r="N36">
            <v>160000</v>
          </cell>
        </row>
        <row r="37">
          <cell r="N37">
            <v>2106000</v>
          </cell>
        </row>
        <row r="38">
          <cell r="N38">
            <v>80000</v>
          </cell>
        </row>
        <row r="40">
          <cell r="N40">
            <v>85100</v>
          </cell>
        </row>
        <row r="41">
          <cell r="N41">
            <v>10000</v>
          </cell>
        </row>
        <row r="42">
          <cell r="N42">
            <v>6500</v>
          </cell>
        </row>
        <row r="43">
          <cell r="N43">
            <v>7500</v>
          </cell>
        </row>
        <row r="44">
          <cell r="N44">
            <v>12500</v>
          </cell>
        </row>
        <row r="45">
          <cell r="N45">
            <v>2300000</v>
          </cell>
        </row>
        <row r="46">
          <cell r="N46">
            <v>13000</v>
          </cell>
        </row>
        <row r="47">
          <cell r="N47"/>
        </row>
        <row r="48">
          <cell r="N48">
            <v>10000</v>
          </cell>
        </row>
        <row r="49">
          <cell r="N49">
            <v>7500</v>
          </cell>
        </row>
        <row r="50">
          <cell r="N50">
            <v>0</v>
          </cell>
        </row>
        <row r="51">
          <cell r="N51">
            <v>27000</v>
          </cell>
        </row>
        <row r="52">
          <cell r="N52">
            <v>7500</v>
          </cell>
        </row>
        <row r="53">
          <cell r="N53">
            <v>9250</v>
          </cell>
        </row>
        <row r="57">
          <cell r="N57">
            <v>40000</v>
          </cell>
        </row>
        <row r="58">
          <cell r="N58">
            <v>85000</v>
          </cell>
        </row>
        <row r="59">
          <cell r="N59">
            <v>240000</v>
          </cell>
        </row>
        <row r="60">
          <cell r="N60">
            <v>80000</v>
          </cell>
        </row>
        <row r="61">
          <cell r="N61">
            <v>1000</v>
          </cell>
        </row>
        <row r="64">
          <cell r="N64">
            <v>0</v>
          </cell>
        </row>
        <row r="65">
          <cell r="N65">
            <v>30000</v>
          </cell>
        </row>
        <row r="66">
          <cell r="N66">
            <v>0</v>
          </cell>
        </row>
        <row r="67">
          <cell r="N67">
            <v>0</v>
          </cell>
        </row>
        <row r="75">
          <cell r="N75">
            <v>23000</v>
          </cell>
        </row>
        <row r="76">
          <cell r="N76">
            <v>0</v>
          </cell>
        </row>
        <row r="77">
          <cell r="N77">
            <v>200000</v>
          </cell>
        </row>
        <row r="78">
          <cell r="N78">
            <v>10000</v>
          </cell>
        </row>
        <row r="79">
          <cell r="N79">
            <v>15000</v>
          </cell>
        </row>
        <row r="80">
          <cell r="N80">
            <v>0</v>
          </cell>
        </row>
        <row r="81">
          <cell r="N81">
            <v>0</v>
          </cell>
        </row>
        <row r="82">
          <cell r="N82">
            <v>0</v>
          </cell>
        </row>
        <row r="83">
          <cell r="N83">
            <v>0</v>
          </cell>
        </row>
        <row r="84">
          <cell r="N84">
            <v>0</v>
          </cell>
        </row>
        <row r="85">
          <cell r="N85">
            <v>56000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170000</v>
          </cell>
        </row>
        <row r="96">
          <cell r="N96">
            <v>800000</v>
          </cell>
        </row>
        <row r="99">
          <cell r="D99">
            <v>3367500</v>
          </cell>
        </row>
        <row r="100">
          <cell r="D100"/>
        </row>
        <row r="101">
          <cell r="D101">
            <v>266800</v>
          </cell>
        </row>
        <row r="102">
          <cell r="D102"/>
        </row>
        <row r="103">
          <cell r="D103"/>
        </row>
        <row r="104">
          <cell r="D104"/>
        </row>
        <row r="105">
          <cell r="D105"/>
        </row>
        <row r="106">
          <cell r="D106"/>
        </row>
        <row r="107">
          <cell r="D107">
            <v>96000</v>
          </cell>
        </row>
        <row r="108">
          <cell r="D108">
            <v>715400</v>
          </cell>
        </row>
        <row r="110">
          <cell r="D110">
            <v>1000</v>
          </cell>
        </row>
        <row r="111">
          <cell r="D111"/>
        </row>
        <row r="112">
          <cell r="D112"/>
        </row>
        <row r="114">
          <cell r="D114">
            <v>389500</v>
          </cell>
        </row>
        <row r="115">
          <cell r="D115"/>
        </row>
        <row r="116">
          <cell r="D116"/>
        </row>
        <row r="117">
          <cell r="D117"/>
        </row>
        <row r="118">
          <cell r="D118"/>
        </row>
        <row r="119">
          <cell r="D119"/>
        </row>
        <row r="120">
          <cell r="D120"/>
        </row>
        <row r="121">
          <cell r="D121">
            <v>428618</v>
          </cell>
        </row>
        <row r="122">
          <cell r="D122">
            <v>50000</v>
          </cell>
        </row>
      </sheetData>
      <sheetData sheetId="1">
        <row r="16">
          <cell r="I16">
            <v>3244440</v>
          </cell>
        </row>
        <row r="17">
          <cell r="I17">
            <v>0</v>
          </cell>
        </row>
        <row r="18">
          <cell r="I18">
            <v>134400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1620000</v>
          </cell>
        </row>
        <row r="22">
          <cell r="I22">
            <v>180000</v>
          </cell>
        </row>
        <row r="28">
          <cell r="I28">
            <v>500</v>
          </cell>
        </row>
        <row r="29">
          <cell r="I29">
            <v>0</v>
          </cell>
        </row>
        <row r="30">
          <cell r="I30">
            <v>30000</v>
          </cell>
        </row>
        <row r="31">
          <cell r="I31">
            <v>0</v>
          </cell>
        </row>
        <row r="32">
          <cell r="I32">
            <v>69000</v>
          </cell>
        </row>
        <row r="33">
          <cell r="I33">
            <v>0</v>
          </cell>
        </row>
        <row r="34">
          <cell r="I34">
            <v>0</v>
          </cell>
        </row>
        <row r="36">
          <cell r="I36">
            <v>694000</v>
          </cell>
        </row>
        <row r="37">
          <cell r="I37">
            <v>0</v>
          </cell>
        </row>
        <row r="38">
          <cell r="I38">
            <v>164500</v>
          </cell>
        </row>
        <row r="39">
          <cell r="I39">
            <v>11000</v>
          </cell>
        </row>
        <row r="41">
          <cell r="I41">
            <v>200000</v>
          </cell>
        </row>
        <row r="42">
          <cell r="I42">
            <v>500</v>
          </cell>
        </row>
        <row r="43">
          <cell r="I43">
            <v>1000</v>
          </cell>
        </row>
        <row r="44">
          <cell r="I44">
            <v>0</v>
          </cell>
        </row>
        <row r="45">
          <cell r="I45">
            <v>10000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120000</v>
          </cell>
        </row>
        <row r="54">
          <cell r="I54">
            <v>0</v>
          </cell>
        </row>
        <row r="55">
          <cell r="I55">
            <v>0</v>
          </cell>
        </row>
        <row r="59">
          <cell r="I59">
            <v>1000000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2">
          <cell r="I72">
            <v>500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7">
          <cell r="I97"/>
        </row>
      </sheetData>
      <sheetData sheetId="2">
        <row r="6">
          <cell r="H6">
            <v>1790880</v>
          </cell>
        </row>
        <row r="7">
          <cell r="H7">
            <v>0</v>
          </cell>
        </row>
        <row r="8">
          <cell r="H8">
            <v>134400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108000</v>
          </cell>
        </row>
        <row r="12">
          <cell r="H12">
            <v>12000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46000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6">
          <cell r="H26">
            <v>1197000</v>
          </cell>
        </row>
        <row r="27">
          <cell r="H27">
            <v>5400</v>
          </cell>
        </row>
        <row r="28">
          <cell r="H28">
            <v>689000</v>
          </cell>
        </row>
        <row r="29">
          <cell r="H29">
            <v>40000</v>
          </cell>
        </row>
        <row r="31">
          <cell r="H31">
            <v>80000</v>
          </cell>
        </row>
        <row r="32">
          <cell r="H32">
            <v>60000</v>
          </cell>
        </row>
        <row r="33">
          <cell r="H33">
            <v>2000</v>
          </cell>
        </row>
        <row r="34">
          <cell r="H34">
            <v>0</v>
          </cell>
        </row>
        <row r="35">
          <cell r="H35">
            <v>2500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15000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90000</v>
          </cell>
        </row>
        <row r="44">
          <cell r="H44">
            <v>0</v>
          </cell>
        </row>
        <row r="45">
          <cell r="H45">
            <v>1500</v>
          </cell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3">
          <cell r="H63"/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77500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50000</v>
          </cell>
        </row>
        <row r="88">
          <cell r="H88">
            <v>0</v>
          </cell>
        </row>
      </sheetData>
      <sheetData sheetId="3">
        <row r="15">
          <cell r="E15">
            <v>1828200</v>
          </cell>
        </row>
        <row r="16">
          <cell r="E16">
            <v>0</v>
          </cell>
        </row>
        <row r="17">
          <cell r="E17">
            <v>134400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7">
          <cell r="E27">
            <v>129600</v>
          </cell>
        </row>
        <row r="28">
          <cell r="E28">
            <v>0</v>
          </cell>
        </row>
        <row r="29">
          <cell r="E29">
            <v>10000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670000</v>
          </cell>
        </row>
        <row r="36">
          <cell r="E36">
            <v>0</v>
          </cell>
        </row>
        <row r="37">
          <cell r="E37">
            <v>1610000</v>
          </cell>
        </row>
        <row r="38">
          <cell r="E38">
            <v>30000</v>
          </cell>
        </row>
        <row r="40">
          <cell r="E40">
            <v>40000</v>
          </cell>
        </row>
        <row r="41">
          <cell r="E41">
            <v>2500</v>
          </cell>
        </row>
        <row r="42">
          <cell r="E42">
            <v>3000</v>
          </cell>
        </row>
        <row r="43">
          <cell r="E43">
            <v>2500</v>
          </cell>
        </row>
        <row r="44">
          <cell r="E44">
            <v>8000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5000</v>
          </cell>
        </row>
        <row r="48">
          <cell r="E48">
            <v>1000</v>
          </cell>
        </row>
        <row r="49">
          <cell r="E49">
            <v>0</v>
          </cell>
        </row>
        <row r="50">
          <cell r="E50">
            <v>1000</v>
          </cell>
        </row>
        <row r="51">
          <cell r="E51">
            <v>20000</v>
          </cell>
        </row>
        <row r="53">
          <cell r="E53">
            <v>0</v>
          </cell>
        </row>
        <row r="54">
          <cell r="E54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2000</v>
          </cell>
        </row>
        <row r="61">
          <cell r="E61">
            <v>0</v>
          </cell>
        </row>
        <row r="62">
          <cell r="E62">
            <v>9000</v>
          </cell>
        </row>
        <row r="65">
          <cell r="E65">
            <v>0</v>
          </cell>
        </row>
        <row r="66">
          <cell r="E66">
            <v>30000</v>
          </cell>
        </row>
        <row r="67">
          <cell r="E67">
            <v>0</v>
          </cell>
        </row>
        <row r="68">
          <cell r="E68">
            <v>0</v>
          </cell>
        </row>
        <row r="71">
          <cell r="E71"/>
        </row>
        <row r="76">
          <cell r="E76">
            <v>66000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21000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50000</v>
          </cell>
        </row>
        <row r="96">
          <cell r="E96">
            <v>0</v>
          </cell>
        </row>
      </sheetData>
      <sheetData sheetId="4">
        <row r="16">
          <cell r="L16">
            <v>1908468</v>
          </cell>
        </row>
        <row r="17">
          <cell r="L17">
            <v>0</v>
          </cell>
        </row>
        <row r="18">
          <cell r="L18">
            <v>134400</v>
          </cell>
        </row>
        <row r="19">
          <cell r="L19">
            <v>1315200</v>
          </cell>
        </row>
        <row r="20">
          <cell r="L20">
            <v>78888</v>
          </cell>
        </row>
        <row r="21">
          <cell r="L21">
            <v>216000</v>
          </cell>
        </row>
        <row r="22">
          <cell r="L22">
            <v>24000</v>
          </cell>
        </row>
        <row r="28">
          <cell r="L28">
            <v>60920</v>
          </cell>
        </row>
        <row r="29">
          <cell r="L29">
            <v>0</v>
          </cell>
        </row>
        <row r="30">
          <cell r="L30">
            <v>10000</v>
          </cell>
        </row>
        <row r="31">
          <cell r="L31">
            <v>0</v>
          </cell>
        </row>
        <row r="32">
          <cell r="L32">
            <v>25520</v>
          </cell>
        </row>
        <row r="33">
          <cell r="L33">
            <v>0</v>
          </cell>
        </row>
        <row r="34">
          <cell r="L34">
            <v>0</v>
          </cell>
        </row>
        <row r="36">
          <cell r="L36">
            <v>6165400</v>
          </cell>
        </row>
        <row r="37">
          <cell r="L37">
            <v>1000</v>
          </cell>
        </row>
        <row r="38">
          <cell r="L38">
            <v>489500</v>
          </cell>
        </row>
        <row r="39">
          <cell r="L39">
            <v>10000</v>
          </cell>
        </row>
        <row r="41">
          <cell r="L41">
            <v>20000</v>
          </cell>
        </row>
        <row r="42">
          <cell r="L42">
            <v>10000</v>
          </cell>
        </row>
        <row r="43">
          <cell r="L43">
            <v>50000</v>
          </cell>
        </row>
        <row r="44">
          <cell r="L44">
            <v>2000</v>
          </cell>
        </row>
        <row r="45">
          <cell r="L45">
            <v>35000</v>
          </cell>
        </row>
        <row r="46">
          <cell r="L46">
            <v>0</v>
          </cell>
        </row>
        <row r="47">
          <cell r="L47">
            <v>100000</v>
          </cell>
        </row>
        <row r="48">
          <cell r="L48">
            <v>5000</v>
          </cell>
        </row>
        <row r="49">
          <cell r="L49">
            <v>2000</v>
          </cell>
        </row>
        <row r="50">
          <cell r="L50">
            <v>30000</v>
          </cell>
        </row>
        <row r="51">
          <cell r="L51">
            <v>0</v>
          </cell>
        </row>
        <row r="52">
          <cell r="L52">
            <v>5000</v>
          </cell>
        </row>
        <row r="53">
          <cell r="L53">
            <v>0</v>
          </cell>
        </row>
        <row r="55">
          <cell r="L55">
            <v>100000</v>
          </cell>
        </row>
        <row r="59">
          <cell r="L59">
            <v>0</v>
          </cell>
        </row>
        <row r="60">
          <cell r="L60">
            <v>1000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9">
          <cell r="L69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  <row r="90">
          <cell r="L90">
            <v>0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110000</v>
          </cell>
        </row>
        <row r="99">
          <cell r="L99">
            <v>0</v>
          </cell>
        </row>
      </sheetData>
      <sheetData sheetId="5">
        <row r="16">
          <cell r="H16">
            <v>5808360</v>
          </cell>
        </row>
        <row r="17">
          <cell r="H17">
            <v>686400</v>
          </cell>
        </row>
        <row r="18">
          <cell r="H18">
            <v>268800</v>
          </cell>
        </row>
        <row r="19">
          <cell r="H19">
            <v>381000</v>
          </cell>
        </row>
        <row r="20">
          <cell r="H20">
            <v>21600</v>
          </cell>
        </row>
        <row r="21">
          <cell r="H21">
            <v>216000</v>
          </cell>
        </row>
        <row r="22">
          <cell r="H22">
            <v>21600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60500</v>
          </cell>
        </row>
        <row r="31">
          <cell r="H31">
            <v>500</v>
          </cell>
        </row>
        <row r="32">
          <cell r="H32">
            <v>60000</v>
          </cell>
        </row>
        <row r="33">
          <cell r="H33">
            <v>0</v>
          </cell>
        </row>
        <row r="34">
          <cell r="H34">
            <v>0</v>
          </cell>
        </row>
        <row r="36">
          <cell r="H36">
            <v>529900</v>
          </cell>
        </row>
        <row r="37">
          <cell r="H37">
            <v>1500</v>
          </cell>
        </row>
        <row r="38">
          <cell r="H38">
            <v>565000</v>
          </cell>
        </row>
        <row r="39">
          <cell r="H39">
            <v>10500</v>
          </cell>
        </row>
        <row r="41">
          <cell r="H41">
            <v>500</v>
          </cell>
        </row>
        <row r="42">
          <cell r="H42">
            <v>500</v>
          </cell>
        </row>
        <row r="43">
          <cell r="H43">
            <v>500</v>
          </cell>
        </row>
        <row r="44">
          <cell r="H44">
            <v>500</v>
          </cell>
        </row>
        <row r="45">
          <cell r="H45">
            <v>500</v>
          </cell>
        </row>
        <row r="46">
          <cell r="H46">
            <v>500</v>
          </cell>
        </row>
        <row r="47">
          <cell r="H47">
            <v>1000</v>
          </cell>
        </row>
        <row r="48">
          <cell r="H48">
            <v>500</v>
          </cell>
        </row>
        <row r="49">
          <cell r="H49">
            <v>500</v>
          </cell>
        </row>
        <row r="50">
          <cell r="H50">
            <v>1000</v>
          </cell>
        </row>
        <row r="51">
          <cell r="H51">
            <v>0</v>
          </cell>
        </row>
        <row r="52">
          <cell r="H52">
            <v>500</v>
          </cell>
        </row>
        <row r="53">
          <cell r="H53">
            <v>0</v>
          </cell>
        </row>
        <row r="54">
          <cell r="H54">
            <v>0</v>
          </cell>
        </row>
        <row r="59">
          <cell r="H59">
            <v>2000</v>
          </cell>
        </row>
        <row r="60">
          <cell r="H60">
            <v>3000</v>
          </cell>
        </row>
        <row r="61">
          <cell r="H61">
            <v>2000</v>
          </cell>
        </row>
        <row r="62">
          <cell r="H62">
            <v>0</v>
          </cell>
        </row>
        <row r="63">
          <cell r="H63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300000</v>
          </cell>
        </row>
        <row r="72">
          <cell r="H72"/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42000</v>
          </cell>
        </row>
        <row r="84">
          <cell r="H84">
            <v>0</v>
          </cell>
        </row>
        <row r="85">
          <cell r="H85">
            <v>24000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7">
          <cell r="H97">
            <v>0</v>
          </cell>
        </row>
      </sheetData>
      <sheetData sheetId="6">
        <row r="17">
          <cell r="M17">
            <v>3576240</v>
          </cell>
        </row>
        <row r="18">
          <cell r="M18">
            <v>0</v>
          </cell>
        </row>
        <row r="19">
          <cell r="M19">
            <v>268800</v>
          </cell>
        </row>
        <row r="20">
          <cell r="M20">
            <v>1934040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1200</v>
          </cell>
        </row>
        <row r="30">
          <cell r="M30">
            <v>0</v>
          </cell>
        </row>
        <row r="31">
          <cell r="M31">
            <v>5000</v>
          </cell>
        </row>
        <row r="32">
          <cell r="M32">
            <v>48000</v>
          </cell>
        </row>
        <row r="33">
          <cell r="M33">
            <v>97750</v>
          </cell>
        </row>
        <row r="34">
          <cell r="M34">
            <v>0</v>
          </cell>
        </row>
        <row r="35">
          <cell r="M35">
            <v>0</v>
          </cell>
        </row>
        <row r="37">
          <cell r="M37">
            <v>15360800</v>
          </cell>
        </row>
        <row r="38">
          <cell r="M38">
            <v>5000</v>
          </cell>
        </row>
        <row r="39">
          <cell r="M39">
            <v>495800</v>
          </cell>
        </row>
        <row r="40">
          <cell r="M40">
            <v>127000</v>
          </cell>
        </row>
        <row r="42">
          <cell r="M42">
            <v>79000</v>
          </cell>
        </row>
        <row r="43">
          <cell r="M43">
            <v>512500</v>
          </cell>
        </row>
        <row r="44">
          <cell r="M44">
            <v>21500</v>
          </cell>
        </row>
        <row r="45">
          <cell r="M45">
            <v>571800</v>
          </cell>
        </row>
        <row r="46">
          <cell r="M46">
            <v>94000</v>
          </cell>
        </row>
        <row r="47">
          <cell r="M47">
            <v>40000</v>
          </cell>
        </row>
        <row r="48">
          <cell r="M48">
            <v>10000</v>
          </cell>
        </row>
        <row r="49">
          <cell r="M49">
            <v>325000</v>
          </cell>
        </row>
        <row r="50">
          <cell r="M50">
            <v>2000</v>
          </cell>
        </row>
        <row r="51">
          <cell r="M51">
            <v>31000</v>
          </cell>
        </row>
        <row r="52">
          <cell r="M52">
            <v>0</v>
          </cell>
        </row>
        <row r="53">
          <cell r="M53">
            <v>45000</v>
          </cell>
        </row>
        <row r="55">
          <cell r="M55">
            <v>0</v>
          </cell>
        </row>
        <row r="56">
          <cell r="M56">
            <v>19000</v>
          </cell>
        </row>
        <row r="60">
          <cell r="M60">
            <v>1200000</v>
          </cell>
        </row>
        <row r="61">
          <cell r="M61">
            <v>30000</v>
          </cell>
        </row>
        <row r="62">
          <cell r="M62">
            <v>2000</v>
          </cell>
        </row>
        <row r="63">
          <cell r="M63">
            <v>0</v>
          </cell>
        </row>
        <row r="64">
          <cell r="M64">
            <v>10000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3">
          <cell r="M73">
            <v>195640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17000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365000</v>
          </cell>
        </row>
        <row r="101">
          <cell r="M101">
            <v>0</v>
          </cell>
        </row>
      </sheetData>
      <sheetData sheetId="7"/>
      <sheetData sheetId="8"/>
      <sheetData sheetId="9">
        <row r="16">
          <cell r="Y16">
            <v>48440340</v>
          </cell>
        </row>
        <row r="17">
          <cell r="Y17">
            <v>3504000</v>
          </cell>
        </row>
        <row r="18">
          <cell r="Y18">
            <v>5990400</v>
          </cell>
        </row>
        <row r="19">
          <cell r="Y19">
            <v>1010160</v>
          </cell>
        </row>
        <row r="20">
          <cell r="Y20">
            <v>0</v>
          </cell>
        </row>
        <row r="21">
          <cell r="Y21">
            <v>1905480</v>
          </cell>
        </row>
        <row r="22">
          <cell r="Y22">
            <v>192000</v>
          </cell>
        </row>
        <row r="28">
          <cell r="Y28">
            <v>43700</v>
          </cell>
        </row>
        <row r="29">
          <cell r="Y29">
            <v>0</v>
          </cell>
        </row>
        <row r="30">
          <cell r="Y30">
            <v>2000</v>
          </cell>
        </row>
        <row r="31">
          <cell r="Y31">
            <v>715100</v>
          </cell>
        </row>
        <row r="32">
          <cell r="Y32">
            <v>582024</v>
          </cell>
        </row>
        <row r="33">
          <cell r="Y33">
            <v>0</v>
          </cell>
        </row>
        <row r="34">
          <cell r="Y34">
            <v>0</v>
          </cell>
        </row>
        <row r="36">
          <cell r="Y36">
            <v>1800200</v>
          </cell>
        </row>
        <row r="37">
          <cell r="Y37">
            <v>0</v>
          </cell>
        </row>
        <row r="38">
          <cell r="Y38">
            <v>26509804</v>
          </cell>
        </row>
        <row r="39">
          <cell r="Y39">
            <v>23000</v>
          </cell>
        </row>
        <row r="41">
          <cell r="Y41">
            <v>59000</v>
          </cell>
        </row>
        <row r="42">
          <cell r="Y42">
            <v>0</v>
          </cell>
        </row>
        <row r="43">
          <cell r="Y43">
            <v>3000</v>
          </cell>
        </row>
        <row r="44">
          <cell r="Y44">
            <v>6401582</v>
          </cell>
        </row>
        <row r="45">
          <cell r="Y45"/>
        </row>
        <row r="46">
          <cell r="Y46">
            <v>0</v>
          </cell>
        </row>
        <row r="47">
          <cell r="Y47">
            <v>3000</v>
          </cell>
        </row>
        <row r="48">
          <cell r="Y48">
            <v>0</v>
          </cell>
        </row>
        <row r="49">
          <cell r="Y49">
            <v>500</v>
          </cell>
        </row>
        <row r="50">
          <cell r="Y50">
            <v>0</v>
          </cell>
        </row>
        <row r="51">
          <cell r="Y51">
            <v>2000</v>
          </cell>
        </row>
        <row r="52">
          <cell r="Y52">
            <v>3000</v>
          </cell>
        </row>
        <row r="53">
          <cell r="Y53">
            <v>0</v>
          </cell>
        </row>
        <row r="54">
          <cell r="Y54">
            <v>25000</v>
          </cell>
        </row>
        <row r="55">
          <cell r="Y55">
            <v>10000</v>
          </cell>
        </row>
        <row r="56">
          <cell r="Y56">
            <v>0</v>
          </cell>
        </row>
        <row r="57">
          <cell r="Y57">
            <v>3000</v>
          </cell>
        </row>
        <row r="61">
          <cell r="Y61">
            <v>0</v>
          </cell>
        </row>
        <row r="62">
          <cell r="Y62">
            <v>200000</v>
          </cell>
        </row>
        <row r="63">
          <cell r="Y63">
            <v>2000</v>
          </cell>
        </row>
        <row r="64">
          <cell r="Y64">
            <v>0</v>
          </cell>
        </row>
        <row r="65">
          <cell r="Y65">
            <v>0</v>
          </cell>
        </row>
        <row r="68">
          <cell r="Y68">
            <v>0</v>
          </cell>
        </row>
        <row r="69">
          <cell r="Y69">
            <v>5720000</v>
          </cell>
        </row>
        <row r="70">
          <cell r="Y70">
            <v>20000</v>
          </cell>
        </row>
        <row r="71">
          <cell r="Y71">
            <v>0</v>
          </cell>
        </row>
        <row r="74">
          <cell r="Y74">
            <v>0</v>
          </cell>
        </row>
        <row r="79">
          <cell r="Y79">
            <v>0</v>
          </cell>
        </row>
        <row r="80">
          <cell r="Y80">
            <v>0</v>
          </cell>
        </row>
        <row r="81">
          <cell r="Y81">
            <v>0</v>
          </cell>
        </row>
        <row r="82">
          <cell r="Y82">
            <v>0</v>
          </cell>
        </row>
        <row r="83">
          <cell r="Y83">
            <v>0</v>
          </cell>
        </row>
        <row r="84">
          <cell r="Y84">
            <v>0</v>
          </cell>
        </row>
        <row r="85">
          <cell r="Y85">
            <v>0</v>
          </cell>
        </row>
        <row r="86">
          <cell r="Y86">
            <v>0</v>
          </cell>
        </row>
        <row r="87">
          <cell r="Y87">
            <v>0</v>
          </cell>
        </row>
        <row r="88">
          <cell r="Y88">
            <v>0</v>
          </cell>
        </row>
        <row r="89">
          <cell r="Y89">
            <v>0</v>
          </cell>
        </row>
        <row r="90">
          <cell r="Y90">
            <v>0</v>
          </cell>
        </row>
        <row r="91">
          <cell r="Y91">
            <v>0</v>
          </cell>
        </row>
        <row r="92">
          <cell r="Y92">
            <v>0</v>
          </cell>
        </row>
        <row r="93">
          <cell r="Y93">
            <v>0</v>
          </cell>
        </row>
        <row r="94">
          <cell r="Y94">
            <v>0</v>
          </cell>
        </row>
        <row r="95">
          <cell r="Y95">
            <v>0</v>
          </cell>
        </row>
        <row r="96">
          <cell r="Y96">
            <v>20000</v>
          </cell>
        </row>
        <row r="99">
          <cell r="Y99">
            <v>800000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view="pageBreakPreview" zoomScale="95" zoomScaleSheetLayoutView="95" workbookViewId="0">
      <selection activeCell="A2" sqref="A2:A5"/>
    </sheetView>
  </sheetViews>
  <sheetFormatPr defaultRowHeight="22.5" x14ac:dyDescent="0.55000000000000004"/>
  <cols>
    <col min="1" max="1" width="4.140625" style="715" customWidth="1"/>
    <col min="2" max="2" width="24.140625" style="583" customWidth="1"/>
    <col min="3" max="3" width="7.42578125" style="716" customWidth="1"/>
    <col min="4" max="4" width="9.28515625" style="717" customWidth="1"/>
    <col min="5" max="5" width="8.7109375" style="583" customWidth="1"/>
    <col min="6" max="6" width="8.42578125" style="583" customWidth="1"/>
    <col min="7" max="7" width="10.5703125" style="583" customWidth="1"/>
    <col min="8" max="8" width="11.5703125" style="583" bestFit="1" customWidth="1"/>
    <col min="9" max="9" width="9.28515625" style="617" customWidth="1"/>
    <col min="10" max="248" width="9.140625" style="583"/>
    <col min="249" max="249" width="4.140625" style="583" customWidth="1"/>
    <col min="250" max="250" width="26.5703125" style="583" customWidth="1"/>
    <col min="251" max="251" width="4.7109375" style="583" customWidth="1"/>
    <col min="252" max="253" width="10.140625" style="583" customWidth="1"/>
    <col min="254" max="254" width="10.7109375" style="583" customWidth="1"/>
    <col min="255" max="257" width="10.140625" style="583" customWidth="1"/>
    <col min="258" max="258" width="10.28515625" style="583" customWidth="1"/>
    <col min="259" max="259" width="10.140625" style="583" customWidth="1"/>
    <col min="260" max="260" width="10" style="583" customWidth="1"/>
    <col min="261" max="261" width="10.28515625" style="583" customWidth="1"/>
    <col min="262" max="264" width="9.140625" style="583"/>
    <col min="265" max="265" width="9.28515625" style="583" customWidth="1"/>
    <col min="266" max="504" width="9.140625" style="583"/>
    <col min="505" max="505" width="4.140625" style="583" customWidth="1"/>
    <col min="506" max="506" width="26.5703125" style="583" customWidth="1"/>
    <col min="507" max="507" width="4.7109375" style="583" customWidth="1"/>
    <col min="508" max="509" width="10.140625" style="583" customWidth="1"/>
    <col min="510" max="510" width="10.7109375" style="583" customWidth="1"/>
    <col min="511" max="513" width="10.140625" style="583" customWidth="1"/>
    <col min="514" max="514" width="10.28515625" style="583" customWidth="1"/>
    <col min="515" max="515" width="10.140625" style="583" customWidth="1"/>
    <col min="516" max="516" width="10" style="583" customWidth="1"/>
    <col min="517" max="517" width="10.28515625" style="583" customWidth="1"/>
    <col min="518" max="520" width="9.140625" style="583"/>
    <col min="521" max="521" width="9.28515625" style="583" customWidth="1"/>
    <col min="522" max="760" width="9.140625" style="583"/>
    <col min="761" max="761" width="4.140625" style="583" customWidth="1"/>
    <col min="762" max="762" width="26.5703125" style="583" customWidth="1"/>
    <col min="763" max="763" width="4.7109375" style="583" customWidth="1"/>
    <col min="764" max="765" width="10.140625" style="583" customWidth="1"/>
    <col min="766" max="766" width="10.7109375" style="583" customWidth="1"/>
    <col min="767" max="769" width="10.140625" style="583" customWidth="1"/>
    <col min="770" max="770" width="10.28515625" style="583" customWidth="1"/>
    <col min="771" max="771" width="10.140625" style="583" customWidth="1"/>
    <col min="772" max="772" width="10" style="583" customWidth="1"/>
    <col min="773" max="773" width="10.28515625" style="583" customWidth="1"/>
    <col min="774" max="776" width="9.140625" style="583"/>
    <col min="777" max="777" width="9.28515625" style="583" customWidth="1"/>
    <col min="778" max="1016" width="9.140625" style="583"/>
    <col min="1017" max="1017" width="4.140625" style="583" customWidth="1"/>
    <col min="1018" max="1018" width="26.5703125" style="583" customWidth="1"/>
    <col min="1019" max="1019" width="4.7109375" style="583" customWidth="1"/>
    <col min="1020" max="1021" width="10.140625" style="583" customWidth="1"/>
    <col min="1022" max="1022" width="10.7109375" style="583" customWidth="1"/>
    <col min="1023" max="1025" width="10.140625" style="583" customWidth="1"/>
    <col min="1026" max="1026" width="10.28515625" style="583" customWidth="1"/>
    <col min="1027" max="1027" width="10.140625" style="583" customWidth="1"/>
    <col min="1028" max="1028" width="10" style="583" customWidth="1"/>
    <col min="1029" max="1029" width="10.28515625" style="583" customWidth="1"/>
    <col min="1030" max="1032" width="9.140625" style="583"/>
    <col min="1033" max="1033" width="9.28515625" style="583" customWidth="1"/>
    <col min="1034" max="1272" width="9.140625" style="583"/>
    <col min="1273" max="1273" width="4.140625" style="583" customWidth="1"/>
    <col min="1274" max="1274" width="26.5703125" style="583" customWidth="1"/>
    <col min="1275" max="1275" width="4.7109375" style="583" customWidth="1"/>
    <col min="1276" max="1277" width="10.140625" style="583" customWidth="1"/>
    <col min="1278" max="1278" width="10.7109375" style="583" customWidth="1"/>
    <col min="1279" max="1281" width="10.140625" style="583" customWidth="1"/>
    <col min="1282" max="1282" width="10.28515625" style="583" customWidth="1"/>
    <col min="1283" max="1283" width="10.140625" style="583" customWidth="1"/>
    <col min="1284" max="1284" width="10" style="583" customWidth="1"/>
    <col min="1285" max="1285" width="10.28515625" style="583" customWidth="1"/>
    <col min="1286" max="1288" width="9.140625" style="583"/>
    <col min="1289" max="1289" width="9.28515625" style="583" customWidth="1"/>
    <col min="1290" max="1528" width="9.140625" style="583"/>
    <col min="1529" max="1529" width="4.140625" style="583" customWidth="1"/>
    <col min="1530" max="1530" width="26.5703125" style="583" customWidth="1"/>
    <col min="1531" max="1531" width="4.7109375" style="583" customWidth="1"/>
    <col min="1532" max="1533" width="10.140625" style="583" customWidth="1"/>
    <col min="1534" max="1534" width="10.7109375" style="583" customWidth="1"/>
    <col min="1535" max="1537" width="10.140625" style="583" customWidth="1"/>
    <col min="1538" max="1538" width="10.28515625" style="583" customWidth="1"/>
    <col min="1539" max="1539" width="10.140625" style="583" customWidth="1"/>
    <col min="1540" max="1540" width="10" style="583" customWidth="1"/>
    <col min="1541" max="1541" width="10.28515625" style="583" customWidth="1"/>
    <col min="1542" max="1544" width="9.140625" style="583"/>
    <col min="1545" max="1545" width="9.28515625" style="583" customWidth="1"/>
    <col min="1546" max="1784" width="9.140625" style="583"/>
    <col min="1785" max="1785" width="4.140625" style="583" customWidth="1"/>
    <col min="1786" max="1786" width="26.5703125" style="583" customWidth="1"/>
    <col min="1787" max="1787" width="4.7109375" style="583" customWidth="1"/>
    <col min="1788" max="1789" width="10.140625" style="583" customWidth="1"/>
    <col min="1790" max="1790" width="10.7109375" style="583" customWidth="1"/>
    <col min="1791" max="1793" width="10.140625" style="583" customWidth="1"/>
    <col min="1794" max="1794" width="10.28515625" style="583" customWidth="1"/>
    <col min="1795" max="1795" width="10.140625" style="583" customWidth="1"/>
    <col min="1796" max="1796" width="10" style="583" customWidth="1"/>
    <col min="1797" max="1797" width="10.28515625" style="583" customWidth="1"/>
    <col min="1798" max="1800" width="9.140625" style="583"/>
    <col min="1801" max="1801" width="9.28515625" style="583" customWidth="1"/>
    <col min="1802" max="2040" width="9.140625" style="583"/>
    <col min="2041" max="2041" width="4.140625" style="583" customWidth="1"/>
    <col min="2042" max="2042" width="26.5703125" style="583" customWidth="1"/>
    <col min="2043" max="2043" width="4.7109375" style="583" customWidth="1"/>
    <col min="2044" max="2045" width="10.140625" style="583" customWidth="1"/>
    <col min="2046" max="2046" width="10.7109375" style="583" customWidth="1"/>
    <col min="2047" max="2049" width="10.140625" style="583" customWidth="1"/>
    <col min="2050" max="2050" width="10.28515625" style="583" customWidth="1"/>
    <col min="2051" max="2051" width="10.140625" style="583" customWidth="1"/>
    <col min="2052" max="2052" width="10" style="583" customWidth="1"/>
    <col min="2053" max="2053" width="10.28515625" style="583" customWidth="1"/>
    <col min="2054" max="2056" width="9.140625" style="583"/>
    <col min="2057" max="2057" width="9.28515625" style="583" customWidth="1"/>
    <col min="2058" max="2296" width="9.140625" style="583"/>
    <col min="2297" max="2297" width="4.140625" style="583" customWidth="1"/>
    <col min="2298" max="2298" width="26.5703125" style="583" customWidth="1"/>
    <col min="2299" max="2299" width="4.7109375" style="583" customWidth="1"/>
    <col min="2300" max="2301" width="10.140625" style="583" customWidth="1"/>
    <col min="2302" max="2302" width="10.7109375" style="583" customWidth="1"/>
    <col min="2303" max="2305" width="10.140625" style="583" customWidth="1"/>
    <col min="2306" max="2306" width="10.28515625" style="583" customWidth="1"/>
    <col min="2307" max="2307" width="10.140625" style="583" customWidth="1"/>
    <col min="2308" max="2308" width="10" style="583" customWidth="1"/>
    <col min="2309" max="2309" width="10.28515625" style="583" customWidth="1"/>
    <col min="2310" max="2312" width="9.140625" style="583"/>
    <col min="2313" max="2313" width="9.28515625" style="583" customWidth="1"/>
    <col min="2314" max="2552" width="9.140625" style="583"/>
    <col min="2553" max="2553" width="4.140625" style="583" customWidth="1"/>
    <col min="2554" max="2554" width="26.5703125" style="583" customWidth="1"/>
    <col min="2555" max="2555" width="4.7109375" style="583" customWidth="1"/>
    <col min="2556" max="2557" width="10.140625" style="583" customWidth="1"/>
    <col min="2558" max="2558" width="10.7109375" style="583" customWidth="1"/>
    <col min="2559" max="2561" width="10.140625" style="583" customWidth="1"/>
    <col min="2562" max="2562" width="10.28515625" style="583" customWidth="1"/>
    <col min="2563" max="2563" width="10.140625" style="583" customWidth="1"/>
    <col min="2564" max="2564" width="10" style="583" customWidth="1"/>
    <col min="2565" max="2565" width="10.28515625" style="583" customWidth="1"/>
    <col min="2566" max="2568" width="9.140625" style="583"/>
    <col min="2569" max="2569" width="9.28515625" style="583" customWidth="1"/>
    <col min="2570" max="2808" width="9.140625" style="583"/>
    <col min="2809" max="2809" width="4.140625" style="583" customWidth="1"/>
    <col min="2810" max="2810" width="26.5703125" style="583" customWidth="1"/>
    <col min="2811" max="2811" width="4.7109375" style="583" customWidth="1"/>
    <col min="2812" max="2813" width="10.140625" style="583" customWidth="1"/>
    <col min="2814" max="2814" width="10.7109375" style="583" customWidth="1"/>
    <col min="2815" max="2817" width="10.140625" style="583" customWidth="1"/>
    <col min="2818" max="2818" width="10.28515625" style="583" customWidth="1"/>
    <col min="2819" max="2819" width="10.140625" style="583" customWidth="1"/>
    <col min="2820" max="2820" width="10" style="583" customWidth="1"/>
    <col min="2821" max="2821" width="10.28515625" style="583" customWidth="1"/>
    <col min="2822" max="2824" width="9.140625" style="583"/>
    <col min="2825" max="2825" width="9.28515625" style="583" customWidth="1"/>
    <col min="2826" max="3064" width="9.140625" style="583"/>
    <col min="3065" max="3065" width="4.140625" style="583" customWidth="1"/>
    <col min="3066" max="3066" width="26.5703125" style="583" customWidth="1"/>
    <col min="3067" max="3067" width="4.7109375" style="583" customWidth="1"/>
    <col min="3068" max="3069" width="10.140625" style="583" customWidth="1"/>
    <col min="3070" max="3070" width="10.7109375" style="583" customWidth="1"/>
    <col min="3071" max="3073" width="10.140625" style="583" customWidth="1"/>
    <col min="3074" max="3074" width="10.28515625" style="583" customWidth="1"/>
    <col min="3075" max="3075" width="10.140625" style="583" customWidth="1"/>
    <col min="3076" max="3076" width="10" style="583" customWidth="1"/>
    <col min="3077" max="3077" width="10.28515625" style="583" customWidth="1"/>
    <col min="3078" max="3080" width="9.140625" style="583"/>
    <col min="3081" max="3081" width="9.28515625" style="583" customWidth="1"/>
    <col min="3082" max="3320" width="9.140625" style="583"/>
    <col min="3321" max="3321" width="4.140625" style="583" customWidth="1"/>
    <col min="3322" max="3322" width="26.5703125" style="583" customWidth="1"/>
    <col min="3323" max="3323" width="4.7109375" style="583" customWidth="1"/>
    <col min="3324" max="3325" width="10.140625" style="583" customWidth="1"/>
    <col min="3326" max="3326" width="10.7109375" style="583" customWidth="1"/>
    <col min="3327" max="3329" width="10.140625" style="583" customWidth="1"/>
    <col min="3330" max="3330" width="10.28515625" style="583" customWidth="1"/>
    <col min="3331" max="3331" width="10.140625" style="583" customWidth="1"/>
    <col min="3332" max="3332" width="10" style="583" customWidth="1"/>
    <col min="3333" max="3333" width="10.28515625" style="583" customWidth="1"/>
    <col min="3334" max="3336" width="9.140625" style="583"/>
    <col min="3337" max="3337" width="9.28515625" style="583" customWidth="1"/>
    <col min="3338" max="3576" width="9.140625" style="583"/>
    <col min="3577" max="3577" width="4.140625" style="583" customWidth="1"/>
    <col min="3578" max="3578" width="26.5703125" style="583" customWidth="1"/>
    <col min="3579" max="3579" width="4.7109375" style="583" customWidth="1"/>
    <col min="3580" max="3581" width="10.140625" style="583" customWidth="1"/>
    <col min="3582" max="3582" width="10.7109375" style="583" customWidth="1"/>
    <col min="3583" max="3585" width="10.140625" style="583" customWidth="1"/>
    <col min="3586" max="3586" width="10.28515625" style="583" customWidth="1"/>
    <col min="3587" max="3587" width="10.140625" style="583" customWidth="1"/>
    <col min="3588" max="3588" width="10" style="583" customWidth="1"/>
    <col min="3589" max="3589" width="10.28515625" style="583" customWidth="1"/>
    <col min="3590" max="3592" width="9.140625" style="583"/>
    <col min="3593" max="3593" width="9.28515625" style="583" customWidth="1"/>
    <col min="3594" max="3832" width="9.140625" style="583"/>
    <col min="3833" max="3833" width="4.140625" style="583" customWidth="1"/>
    <col min="3834" max="3834" width="26.5703125" style="583" customWidth="1"/>
    <col min="3835" max="3835" width="4.7109375" style="583" customWidth="1"/>
    <col min="3836" max="3837" width="10.140625" style="583" customWidth="1"/>
    <col min="3838" max="3838" width="10.7109375" style="583" customWidth="1"/>
    <col min="3839" max="3841" width="10.140625" style="583" customWidth="1"/>
    <col min="3842" max="3842" width="10.28515625" style="583" customWidth="1"/>
    <col min="3843" max="3843" width="10.140625" style="583" customWidth="1"/>
    <col min="3844" max="3844" width="10" style="583" customWidth="1"/>
    <col min="3845" max="3845" width="10.28515625" style="583" customWidth="1"/>
    <col min="3846" max="3848" width="9.140625" style="583"/>
    <col min="3849" max="3849" width="9.28515625" style="583" customWidth="1"/>
    <col min="3850" max="4088" width="9.140625" style="583"/>
    <col min="4089" max="4089" width="4.140625" style="583" customWidth="1"/>
    <col min="4090" max="4090" width="26.5703125" style="583" customWidth="1"/>
    <col min="4091" max="4091" width="4.7109375" style="583" customWidth="1"/>
    <col min="4092" max="4093" width="10.140625" style="583" customWidth="1"/>
    <col min="4094" max="4094" width="10.7109375" style="583" customWidth="1"/>
    <col min="4095" max="4097" width="10.140625" style="583" customWidth="1"/>
    <col min="4098" max="4098" width="10.28515625" style="583" customWidth="1"/>
    <col min="4099" max="4099" width="10.140625" style="583" customWidth="1"/>
    <col min="4100" max="4100" width="10" style="583" customWidth="1"/>
    <col min="4101" max="4101" width="10.28515625" style="583" customWidth="1"/>
    <col min="4102" max="4104" width="9.140625" style="583"/>
    <col min="4105" max="4105" width="9.28515625" style="583" customWidth="1"/>
    <col min="4106" max="4344" width="9.140625" style="583"/>
    <col min="4345" max="4345" width="4.140625" style="583" customWidth="1"/>
    <col min="4346" max="4346" width="26.5703125" style="583" customWidth="1"/>
    <col min="4347" max="4347" width="4.7109375" style="583" customWidth="1"/>
    <col min="4348" max="4349" width="10.140625" style="583" customWidth="1"/>
    <col min="4350" max="4350" width="10.7109375" style="583" customWidth="1"/>
    <col min="4351" max="4353" width="10.140625" style="583" customWidth="1"/>
    <col min="4354" max="4354" width="10.28515625" style="583" customWidth="1"/>
    <col min="4355" max="4355" width="10.140625" style="583" customWidth="1"/>
    <col min="4356" max="4356" width="10" style="583" customWidth="1"/>
    <col min="4357" max="4357" width="10.28515625" style="583" customWidth="1"/>
    <col min="4358" max="4360" width="9.140625" style="583"/>
    <col min="4361" max="4361" width="9.28515625" style="583" customWidth="1"/>
    <col min="4362" max="4600" width="9.140625" style="583"/>
    <col min="4601" max="4601" width="4.140625" style="583" customWidth="1"/>
    <col min="4602" max="4602" width="26.5703125" style="583" customWidth="1"/>
    <col min="4603" max="4603" width="4.7109375" style="583" customWidth="1"/>
    <col min="4604" max="4605" width="10.140625" style="583" customWidth="1"/>
    <col min="4606" max="4606" width="10.7109375" style="583" customWidth="1"/>
    <col min="4607" max="4609" width="10.140625" style="583" customWidth="1"/>
    <col min="4610" max="4610" width="10.28515625" style="583" customWidth="1"/>
    <col min="4611" max="4611" width="10.140625" style="583" customWidth="1"/>
    <col min="4612" max="4612" width="10" style="583" customWidth="1"/>
    <col min="4613" max="4613" width="10.28515625" style="583" customWidth="1"/>
    <col min="4614" max="4616" width="9.140625" style="583"/>
    <col min="4617" max="4617" width="9.28515625" style="583" customWidth="1"/>
    <col min="4618" max="4856" width="9.140625" style="583"/>
    <col min="4857" max="4857" width="4.140625" style="583" customWidth="1"/>
    <col min="4858" max="4858" width="26.5703125" style="583" customWidth="1"/>
    <col min="4859" max="4859" width="4.7109375" style="583" customWidth="1"/>
    <col min="4860" max="4861" width="10.140625" style="583" customWidth="1"/>
    <col min="4862" max="4862" width="10.7109375" style="583" customWidth="1"/>
    <col min="4863" max="4865" width="10.140625" style="583" customWidth="1"/>
    <col min="4866" max="4866" width="10.28515625" style="583" customWidth="1"/>
    <col min="4867" max="4867" width="10.140625" style="583" customWidth="1"/>
    <col min="4868" max="4868" width="10" style="583" customWidth="1"/>
    <col min="4869" max="4869" width="10.28515625" style="583" customWidth="1"/>
    <col min="4870" max="4872" width="9.140625" style="583"/>
    <col min="4873" max="4873" width="9.28515625" style="583" customWidth="1"/>
    <col min="4874" max="5112" width="9.140625" style="583"/>
    <col min="5113" max="5113" width="4.140625" style="583" customWidth="1"/>
    <col min="5114" max="5114" width="26.5703125" style="583" customWidth="1"/>
    <col min="5115" max="5115" width="4.7109375" style="583" customWidth="1"/>
    <col min="5116" max="5117" width="10.140625" style="583" customWidth="1"/>
    <col min="5118" max="5118" width="10.7109375" style="583" customWidth="1"/>
    <col min="5119" max="5121" width="10.140625" style="583" customWidth="1"/>
    <col min="5122" max="5122" width="10.28515625" style="583" customWidth="1"/>
    <col min="5123" max="5123" width="10.140625" style="583" customWidth="1"/>
    <col min="5124" max="5124" width="10" style="583" customWidth="1"/>
    <col min="5125" max="5125" width="10.28515625" style="583" customWidth="1"/>
    <col min="5126" max="5128" width="9.140625" style="583"/>
    <col min="5129" max="5129" width="9.28515625" style="583" customWidth="1"/>
    <col min="5130" max="5368" width="9.140625" style="583"/>
    <col min="5369" max="5369" width="4.140625" style="583" customWidth="1"/>
    <col min="5370" max="5370" width="26.5703125" style="583" customWidth="1"/>
    <col min="5371" max="5371" width="4.7109375" style="583" customWidth="1"/>
    <col min="5372" max="5373" width="10.140625" style="583" customWidth="1"/>
    <col min="5374" max="5374" width="10.7109375" style="583" customWidth="1"/>
    <col min="5375" max="5377" width="10.140625" style="583" customWidth="1"/>
    <col min="5378" max="5378" width="10.28515625" style="583" customWidth="1"/>
    <col min="5379" max="5379" width="10.140625" style="583" customWidth="1"/>
    <col min="5380" max="5380" width="10" style="583" customWidth="1"/>
    <col min="5381" max="5381" width="10.28515625" style="583" customWidth="1"/>
    <col min="5382" max="5384" width="9.140625" style="583"/>
    <col min="5385" max="5385" width="9.28515625" style="583" customWidth="1"/>
    <col min="5386" max="5624" width="9.140625" style="583"/>
    <col min="5625" max="5625" width="4.140625" style="583" customWidth="1"/>
    <col min="5626" max="5626" width="26.5703125" style="583" customWidth="1"/>
    <col min="5627" max="5627" width="4.7109375" style="583" customWidth="1"/>
    <col min="5628" max="5629" width="10.140625" style="583" customWidth="1"/>
    <col min="5630" max="5630" width="10.7109375" style="583" customWidth="1"/>
    <col min="5631" max="5633" width="10.140625" style="583" customWidth="1"/>
    <col min="5634" max="5634" width="10.28515625" style="583" customWidth="1"/>
    <col min="5635" max="5635" width="10.140625" style="583" customWidth="1"/>
    <col min="5636" max="5636" width="10" style="583" customWidth="1"/>
    <col min="5637" max="5637" width="10.28515625" style="583" customWidth="1"/>
    <col min="5638" max="5640" width="9.140625" style="583"/>
    <col min="5641" max="5641" width="9.28515625" style="583" customWidth="1"/>
    <col min="5642" max="5880" width="9.140625" style="583"/>
    <col min="5881" max="5881" width="4.140625" style="583" customWidth="1"/>
    <col min="5882" max="5882" width="26.5703125" style="583" customWidth="1"/>
    <col min="5883" max="5883" width="4.7109375" style="583" customWidth="1"/>
    <col min="5884" max="5885" width="10.140625" style="583" customWidth="1"/>
    <col min="5886" max="5886" width="10.7109375" style="583" customWidth="1"/>
    <col min="5887" max="5889" width="10.140625" style="583" customWidth="1"/>
    <col min="5890" max="5890" width="10.28515625" style="583" customWidth="1"/>
    <col min="5891" max="5891" width="10.140625" style="583" customWidth="1"/>
    <col min="5892" max="5892" width="10" style="583" customWidth="1"/>
    <col min="5893" max="5893" width="10.28515625" style="583" customWidth="1"/>
    <col min="5894" max="5896" width="9.140625" style="583"/>
    <col min="5897" max="5897" width="9.28515625" style="583" customWidth="1"/>
    <col min="5898" max="6136" width="9.140625" style="583"/>
    <col min="6137" max="6137" width="4.140625" style="583" customWidth="1"/>
    <col min="6138" max="6138" width="26.5703125" style="583" customWidth="1"/>
    <col min="6139" max="6139" width="4.7109375" style="583" customWidth="1"/>
    <col min="6140" max="6141" width="10.140625" style="583" customWidth="1"/>
    <col min="6142" max="6142" width="10.7109375" style="583" customWidth="1"/>
    <col min="6143" max="6145" width="10.140625" style="583" customWidth="1"/>
    <col min="6146" max="6146" width="10.28515625" style="583" customWidth="1"/>
    <col min="6147" max="6147" width="10.140625" style="583" customWidth="1"/>
    <col min="6148" max="6148" width="10" style="583" customWidth="1"/>
    <col min="6149" max="6149" width="10.28515625" style="583" customWidth="1"/>
    <col min="6150" max="6152" width="9.140625" style="583"/>
    <col min="6153" max="6153" width="9.28515625" style="583" customWidth="1"/>
    <col min="6154" max="6392" width="9.140625" style="583"/>
    <col min="6393" max="6393" width="4.140625" style="583" customWidth="1"/>
    <col min="6394" max="6394" width="26.5703125" style="583" customWidth="1"/>
    <col min="6395" max="6395" width="4.7109375" style="583" customWidth="1"/>
    <col min="6396" max="6397" width="10.140625" style="583" customWidth="1"/>
    <col min="6398" max="6398" width="10.7109375" style="583" customWidth="1"/>
    <col min="6399" max="6401" width="10.140625" style="583" customWidth="1"/>
    <col min="6402" max="6402" width="10.28515625" style="583" customWidth="1"/>
    <col min="6403" max="6403" width="10.140625" style="583" customWidth="1"/>
    <col min="6404" max="6404" width="10" style="583" customWidth="1"/>
    <col min="6405" max="6405" width="10.28515625" style="583" customWidth="1"/>
    <col min="6406" max="6408" width="9.140625" style="583"/>
    <col min="6409" max="6409" width="9.28515625" style="583" customWidth="1"/>
    <col min="6410" max="6648" width="9.140625" style="583"/>
    <col min="6649" max="6649" width="4.140625" style="583" customWidth="1"/>
    <col min="6650" max="6650" width="26.5703125" style="583" customWidth="1"/>
    <col min="6651" max="6651" width="4.7109375" style="583" customWidth="1"/>
    <col min="6652" max="6653" width="10.140625" style="583" customWidth="1"/>
    <col min="6654" max="6654" width="10.7109375" style="583" customWidth="1"/>
    <col min="6655" max="6657" width="10.140625" style="583" customWidth="1"/>
    <col min="6658" max="6658" width="10.28515625" style="583" customWidth="1"/>
    <col min="6659" max="6659" width="10.140625" style="583" customWidth="1"/>
    <col min="6660" max="6660" width="10" style="583" customWidth="1"/>
    <col min="6661" max="6661" width="10.28515625" style="583" customWidth="1"/>
    <col min="6662" max="6664" width="9.140625" style="583"/>
    <col min="6665" max="6665" width="9.28515625" style="583" customWidth="1"/>
    <col min="6666" max="6904" width="9.140625" style="583"/>
    <col min="6905" max="6905" width="4.140625" style="583" customWidth="1"/>
    <col min="6906" max="6906" width="26.5703125" style="583" customWidth="1"/>
    <col min="6907" max="6907" width="4.7109375" style="583" customWidth="1"/>
    <col min="6908" max="6909" width="10.140625" style="583" customWidth="1"/>
    <col min="6910" max="6910" width="10.7109375" style="583" customWidth="1"/>
    <col min="6911" max="6913" width="10.140625" style="583" customWidth="1"/>
    <col min="6914" max="6914" width="10.28515625" style="583" customWidth="1"/>
    <col min="6915" max="6915" width="10.140625" style="583" customWidth="1"/>
    <col min="6916" max="6916" width="10" style="583" customWidth="1"/>
    <col min="6917" max="6917" width="10.28515625" style="583" customWidth="1"/>
    <col min="6918" max="6920" width="9.140625" style="583"/>
    <col min="6921" max="6921" width="9.28515625" style="583" customWidth="1"/>
    <col min="6922" max="7160" width="9.140625" style="583"/>
    <col min="7161" max="7161" width="4.140625" style="583" customWidth="1"/>
    <col min="7162" max="7162" width="26.5703125" style="583" customWidth="1"/>
    <col min="7163" max="7163" width="4.7109375" style="583" customWidth="1"/>
    <col min="7164" max="7165" width="10.140625" style="583" customWidth="1"/>
    <col min="7166" max="7166" width="10.7109375" style="583" customWidth="1"/>
    <col min="7167" max="7169" width="10.140625" style="583" customWidth="1"/>
    <col min="7170" max="7170" width="10.28515625" style="583" customWidth="1"/>
    <col min="7171" max="7171" width="10.140625" style="583" customWidth="1"/>
    <col min="7172" max="7172" width="10" style="583" customWidth="1"/>
    <col min="7173" max="7173" width="10.28515625" style="583" customWidth="1"/>
    <col min="7174" max="7176" width="9.140625" style="583"/>
    <col min="7177" max="7177" width="9.28515625" style="583" customWidth="1"/>
    <col min="7178" max="7416" width="9.140625" style="583"/>
    <col min="7417" max="7417" width="4.140625" style="583" customWidth="1"/>
    <col min="7418" max="7418" width="26.5703125" style="583" customWidth="1"/>
    <col min="7419" max="7419" width="4.7109375" style="583" customWidth="1"/>
    <col min="7420" max="7421" width="10.140625" style="583" customWidth="1"/>
    <col min="7422" max="7422" width="10.7109375" style="583" customWidth="1"/>
    <col min="7423" max="7425" width="10.140625" style="583" customWidth="1"/>
    <col min="7426" max="7426" width="10.28515625" style="583" customWidth="1"/>
    <col min="7427" max="7427" width="10.140625" style="583" customWidth="1"/>
    <col min="7428" max="7428" width="10" style="583" customWidth="1"/>
    <col min="7429" max="7429" width="10.28515625" style="583" customWidth="1"/>
    <col min="7430" max="7432" width="9.140625" style="583"/>
    <col min="7433" max="7433" width="9.28515625" style="583" customWidth="1"/>
    <col min="7434" max="7672" width="9.140625" style="583"/>
    <col min="7673" max="7673" width="4.140625" style="583" customWidth="1"/>
    <col min="7674" max="7674" width="26.5703125" style="583" customWidth="1"/>
    <col min="7675" max="7675" width="4.7109375" style="583" customWidth="1"/>
    <col min="7676" max="7677" width="10.140625" style="583" customWidth="1"/>
    <col min="7678" max="7678" width="10.7109375" style="583" customWidth="1"/>
    <col min="7679" max="7681" width="10.140625" style="583" customWidth="1"/>
    <col min="7682" max="7682" width="10.28515625" style="583" customWidth="1"/>
    <col min="7683" max="7683" width="10.140625" style="583" customWidth="1"/>
    <col min="7684" max="7684" width="10" style="583" customWidth="1"/>
    <col min="7685" max="7685" width="10.28515625" style="583" customWidth="1"/>
    <col min="7686" max="7688" width="9.140625" style="583"/>
    <col min="7689" max="7689" width="9.28515625" style="583" customWidth="1"/>
    <col min="7690" max="7928" width="9.140625" style="583"/>
    <col min="7929" max="7929" width="4.140625" style="583" customWidth="1"/>
    <col min="7930" max="7930" width="26.5703125" style="583" customWidth="1"/>
    <col min="7931" max="7931" width="4.7109375" style="583" customWidth="1"/>
    <col min="7932" max="7933" width="10.140625" style="583" customWidth="1"/>
    <col min="7934" max="7934" width="10.7109375" style="583" customWidth="1"/>
    <col min="7935" max="7937" width="10.140625" style="583" customWidth="1"/>
    <col min="7938" max="7938" width="10.28515625" style="583" customWidth="1"/>
    <col min="7939" max="7939" width="10.140625" style="583" customWidth="1"/>
    <col min="7940" max="7940" width="10" style="583" customWidth="1"/>
    <col min="7941" max="7941" width="10.28515625" style="583" customWidth="1"/>
    <col min="7942" max="7944" width="9.140625" style="583"/>
    <col min="7945" max="7945" width="9.28515625" style="583" customWidth="1"/>
    <col min="7946" max="8184" width="9.140625" style="583"/>
    <col min="8185" max="8185" width="4.140625" style="583" customWidth="1"/>
    <col min="8186" max="8186" width="26.5703125" style="583" customWidth="1"/>
    <col min="8187" max="8187" width="4.7109375" style="583" customWidth="1"/>
    <col min="8188" max="8189" width="10.140625" style="583" customWidth="1"/>
    <col min="8190" max="8190" width="10.7109375" style="583" customWidth="1"/>
    <col min="8191" max="8193" width="10.140625" style="583" customWidth="1"/>
    <col min="8194" max="8194" width="10.28515625" style="583" customWidth="1"/>
    <col min="8195" max="8195" width="10.140625" style="583" customWidth="1"/>
    <col min="8196" max="8196" width="10" style="583" customWidth="1"/>
    <col min="8197" max="8197" width="10.28515625" style="583" customWidth="1"/>
    <col min="8198" max="8200" width="9.140625" style="583"/>
    <col min="8201" max="8201" width="9.28515625" style="583" customWidth="1"/>
    <col min="8202" max="8440" width="9.140625" style="583"/>
    <col min="8441" max="8441" width="4.140625" style="583" customWidth="1"/>
    <col min="8442" max="8442" width="26.5703125" style="583" customWidth="1"/>
    <col min="8443" max="8443" width="4.7109375" style="583" customWidth="1"/>
    <col min="8444" max="8445" width="10.140625" style="583" customWidth="1"/>
    <col min="8446" max="8446" width="10.7109375" style="583" customWidth="1"/>
    <col min="8447" max="8449" width="10.140625" style="583" customWidth="1"/>
    <col min="8450" max="8450" width="10.28515625" style="583" customWidth="1"/>
    <col min="8451" max="8451" width="10.140625" style="583" customWidth="1"/>
    <col min="8452" max="8452" width="10" style="583" customWidth="1"/>
    <col min="8453" max="8453" width="10.28515625" style="583" customWidth="1"/>
    <col min="8454" max="8456" width="9.140625" style="583"/>
    <col min="8457" max="8457" width="9.28515625" style="583" customWidth="1"/>
    <col min="8458" max="8696" width="9.140625" style="583"/>
    <col min="8697" max="8697" width="4.140625" style="583" customWidth="1"/>
    <col min="8698" max="8698" width="26.5703125" style="583" customWidth="1"/>
    <col min="8699" max="8699" width="4.7109375" style="583" customWidth="1"/>
    <col min="8700" max="8701" width="10.140625" style="583" customWidth="1"/>
    <col min="8702" max="8702" width="10.7109375" style="583" customWidth="1"/>
    <col min="8703" max="8705" width="10.140625" style="583" customWidth="1"/>
    <col min="8706" max="8706" width="10.28515625" style="583" customWidth="1"/>
    <col min="8707" max="8707" width="10.140625" style="583" customWidth="1"/>
    <col min="8708" max="8708" width="10" style="583" customWidth="1"/>
    <col min="8709" max="8709" width="10.28515625" style="583" customWidth="1"/>
    <col min="8710" max="8712" width="9.140625" style="583"/>
    <col min="8713" max="8713" width="9.28515625" style="583" customWidth="1"/>
    <col min="8714" max="8952" width="9.140625" style="583"/>
    <col min="8953" max="8953" width="4.140625" style="583" customWidth="1"/>
    <col min="8954" max="8954" width="26.5703125" style="583" customWidth="1"/>
    <col min="8955" max="8955" width="4.7109375" style="583" customWidth="1"/>
    <col min="8956" max="8957" width="10.140625" style="583" customWidth="1"/>
    <col min="8958" max="8958" width="10.7109375" style="583" customWidth="1"/>
    <col min="8959" max="8961" width="10.140625" style="583" customWidth="1"/>
    <col min="8962" max="8962" width="10.28515625" style="583" customWidth="1"/>
    <col min="8963" max="8963" width="10.140625" style="583" customWidth="1"/>
    <col min="8964" max="8964" width="10" style="583" customWidth="1"/>
    <col min="8965" max="8965" width="10.28515625" style="583" customWidth="1"/>
    <col min="8966" max="8968" width="9.140625" style="583"/>
    <col min="8969" max="8969" width="9.28515625" style="583" customWidth="1"/>
    <col min="8970" max="9208" width="9.140625" style="583"/>
    <col min="9209" max="9209" width="4.140625" style="583" customWidth="1"/>
    <col min="9210" max="9210" width="26.5703125" style="583" customWidth="1"/>
    <col min="9211" max="9211" width="4.7109375" style="583" customWidth="1"/>
    <col min="9212" max="9213" width="10.140625" style="583" customWidth="1"/>
    <col min="9214" max="9214" width="10.7109375" style="583" customWidth="1"/>
    <col min="9215" max="9217" width="10.140625" style="583" customWidth="1"/>
    <col min="9218" max="9218" width="10.28515625" style="583" customWidth="1"/>
    <col min="9219" max="9219" width="10.140625" style="583" customWidth="1"/>
    <col min="9220" max="9220" width="10" style="583" customWidth="1"/>
    <col min="9221" max="9221" width="10.28515625" style="583" customWidth="1"/>
    <col min="9222" max="9224" width="9.140625" style="583"/>
    <col min="9225" max="9225" width="9.28515625" style="583" customWidth="1"/>
    <col min="9226" max="9464" width="9.140625" style="583"/>
    <col min="9465" max="9465" width="4.140625" style="583" customWidth="1"/>
    <col min="9466" max="9466" width="26.5703125" style="583" customWidth="1"/>
    <col min="9467" max="9467" width="4.7109375" style="583" customWidth="1"/>
    <col min="9468" max="9469" width="10.140625" style="583" customWidth="1"/>
    <col min="9470" max="9470" width="10.7109375" style="583" customWidth="1"/>
    <col min="9471" max="9473" width="10.140625" style="583" customWidth="1"/>
    <col min="9474" max="9474" width="10.28515625" style="583" customWidth="1"/>
    <col min="9475" max="9475" width="10.140625" style="583" customWidth="1"/>
    <col min="9476" max="9476" width="10" style="583" customWidth="1"/>
    <col min="9477" max="9477" width="10.28515625" style="583" customWidth="1"/>
    <col min="9478" max="9480" width="9.140625" style="583"/>
    <col min="9481" max="9481" width="9.28515625" style="583" customWidth="1"/>
    <col min="9482" max="9720" width="9.140625" style="583"/>
    <col min="9721" max="9721" width="4.140625" style="583" customWidth="1"/>
    <col min="9722" max="9722" width="26.5703125" style="583" customWidth="1"/>
    <col min="9723" max="9723" width="4.7109375" style="583" customWidth="1"/>
    <col min="9724" max="9725" width="10.140625" style="583" customWidth="1"/>
    <col min="9726" max="9726" width="10.7109375" style="583" customWidth="1"/>
    <col min="9727" max="9729" width="10.140625" style="583" customWidth="1"/>
    <col min="9730" max="9730" width="10.28515625" style="583" customWidth="1"/>
    <col min="9731" max="9731" width="10.140625" style="583" customWidth="1"/>
    <col min="9732" max="9732" width="10" style="583" customWidth="1"/>
    <col min="9733" max="9733" width="10.28515625" style="583" customWidth="1"/>
    <col min="9734" max="9736" width="9.140625" style="583"/>
    <col min="9737" max="9737" width="9.28515625" style="583" customWidth="1"/>
    <col min="9738" max="9976" width="9.140625" style="583"/>
    <col min="9977" max="9977" width="4.140625" style="583" customWidth="1"/>
    <col min="9978" max="9978" width="26.5703125" style="583" customWidth="1"/>
    <col min="9979" max="9979" width="4.7109375" style="583" customWidth="1"/>
    <col min="9980" max="9981" width="10.140625" style="583" customWidth="1"/>
    <col min="9982" max="9982" width="10.7109375" style="583" customWidth="1"/>
    <col min="9983" max="9985" width="10.140625" style="583" customWidth="1"/>
    <col min="9986" max="9986" width="10.28515625" style="583" customWidth="1"/>
    <col min="9987" max="9987" width="10.140625" style="583" customWidth="1"/>
    <col min="9988" max="9988" width="10" style="583" customWidth="1"/>
    <col min="9989" max="9989" width="10.28515625" style="583" customWidth="1"/>
    <col min="9990" max="9992" width="9.140625" style="583"/>
    <col min="9993" max="9993" width="9.28515625" style="583" customWidth="1"/>
    <col min="9994" max="10232" width="9.140625" style="583"/>
    <col min="10233" max="10233" width="4.140625" style="583" customWidth="1"/>
    <col min="10234" max="10234" width="26.5703125" style="583" customWidth="1"/>
    <col min="10235" max="10235" width="4.7109375" style="583" customWidth="1"/>
    <col min="10236" max="10237" width="10.140625" style="583" customWidth="1"/>
    <col min="10238" max="10238" width="10.7109375" style="583" customWidth="1"/>
    <col min="10239" max="10241" width="10.140625" style="583" customWidth="1"/>
    <col min="10242" max="10242" width="10.28515625" style="583" customWidth="1"/>
    <col min="10243" max="10243" width="10.140625" style="583" customWidth="1"/>
    <col min="10244" max="10244" width="10" style="583" customWidth="1"/>
    <col min="10245" max="10245" width="10.28515625" style="583" customWidth="1"/>
    <col min="10246" max="10248" width="9.140625" style="583"/>
    <col min="10249" max="10249" width="9.28515625" style="583" customWidth="1"/>
    <col min="10250" max="10488" width="9.140625" style="583"/>
    <col min="10489" max="10489" width="4.140625" style="583" customWidth="1"/>
    <col min="10490" max="10490" width="26.5703125" style="583" customWidth="1"/>
    <col min="10491" max="10491" width="4.7109375" style="583" customWidth="1"/>
    <col min="10492" max="10493" width="10.140625" style="583" customWidth="1"/>
    <col min="10494" max="10494" width="10.7109375" style="583" customWidth="1"/>
    <col min="10495" max="10497" width="10.140625" style="583" customWidth="1"/>
    <col min="10498" max="10498" width="10.28515625" style="583" customWidth="1"/>
    <col min="10499" max="10499" width="10.140625" style="583" customWidth="1"/>
    <col min="10500" max="10500" width="10" style="583" customWidth="1"/>
    <col min="10501" max="10501" width="10.28515625" style="583" customWidth="1"/>
    <col min="10502" max="10504" width="9.140625" style="583"/>
    <col min="10505" max="10505" width="9.28515625" style="583" customWidth="1"/>
    <col min="10506" max="10744" width="9.140625" style="583"/>
    <col min="10745" max="10745" width="4.140625" style="583" customWidth="1"/>
    <col min="10746" max="10746" width="26.5703125" style="583" customWidth="1"/>
    <col min="10747" max="10747" width="4.7109375" style="583" customWidth="1"/>
    <col min="10748" max="10749" width="10.140625" style="583" customWidth="1"/>
    <col min="10750" max="10750" width="10.7109375" style="583" customWidth="1"/>
    <col min="10751" max="10753" width="10.140625" style="583" customWidth="1"/>
    <col min="10754" max="10754" width="10.28515625" style="583" customWidth="1"/>
    <col min="10755" max="10755" width="10.140625" style="583" customWidth="1"/>
    <col min="10756" max="10756" width="10" style="583" customWidth="1"/>
    <col min="10757" max="10757" width="10.28515625" style="583" customWidth="1"/>
    <col min="10758" max="10760" width="9.140625" style="583"/>
    <col min="10761" max="10761" width="9.28515625" style="583" customWidth="1"/>
    <col min="10762" max="11000" width="9.140625" style="583"/>
    <col min="11001" max="11001" width="4.140625" style="583" customWidth="1"/>
    <col min="11002" max="11002" width="26.5703125" style="583" customWidth="1"/>
    <col min="11003" max="11003" width="4.7109375" style="583" customWidth="1"/>
    <col min="11004" max="11005" width="10.140625" style="583" customWidth="1"/>
    <col min="11006" max="11006" width="10.7109375" style="583" customWidth="1"/>
    <col min="11007" max="11009" width="10.140625" style="583" customWidth="1"/>
    <col min="11010" max="11010" width="10.28515625" style="583" customWidth="1"/>
    <col min="11011" max="11011" width="10.140625" style="583" customWidth="1"/>
    <col min="11012" max="11012" width="10" style="583" customWidth="1"/>
    <col min="11013" max="11013" width="10.28515625" style="583" customWidth="1"/>
    <col min="11014" max="11016" width="9.140625" style="583"/>
    <col min="11017" max="11017" width="9.28515625" style="583" customWidth="1"/>
    <col min="11018" max="11256" width="9.140625" style="583"/>
    <col min="11257" max="11257" width="4.140625" style="583" customWidth="1"/>
    <col min="11258" max="11258" width="26.5703125" style="583" customWidth="1"/>
    <col min="11259" max="11259" width="4.7109375" style="583" customWidth="1"/>
    <col min="11260" max="11261" width="10.140625" style="583" customWidth="1"/>
    <col min="11262" max="11262" width="10.7109375" style="583" customWidth="1"/>
    <col min="11263" max="11265" width="10.140625" style="583" customWidth="1"/>
    <col min="11266" max="11266" width="10.28515625" style="583" customWidth="1"/>
    <col min="11267" max="11267" width="10.140625" style="583" customWidth="1"/>
    <col min="11268" max="11268" width="10" style="583" customWidth="1"/>
    <col min="11269" max="11269" width="10.28515625" style="583" customWidth="1"/>
    <col min="11270" max="11272" width="9.140625" style="583"/>
    <col min="11273" max="11273" width="9.28515625" style="583" customWidth="1"/>
    <col min="11274" max="11512" width="9.140625" style="583"/>
    <col min="11513" max="11513" width="4.140625" style="583" customWidth="1"/>
    <col min="11514" max="11514" width="26.5703125" style="583" customWidth="1"/>
    <col min="11515" max="11515" width="4.7109375" style="583" customWidth="1"/>
    <col min="11516" max="11517" width="10.140625" style="583" customWidth="1"/>
    <col min="11518" max="11518" width="10.7109375" style="583" customWidth="1"/>
    <col min="11519" max="11521" width="10.140625" style="583" customWidth="1"/>
    <col min="11522" max="11522" width="10.28515625" style="583" customWidth="1"/>
    <col min="11523" max="11523" width="10.140625" style="583" customWidth="1"/>
    <col min="11524" max="11524" width="10" style="583" customWidth="1"/>
    <col min="11525" max="11525" width="10.28515625" style="583" customWidth="1"/>
    <col min="11526" max="11528" width="9.140625" style="583"/>
    <col min="11529" max="11529" width="9.28515625" style="583" customWidth="1"/>
    <col min="11530" max="11768" width="9.140625" style="583"/>
    <col min="11769" max="11769" width="4.140625" style="583" customWidth="1"/>
    <col min="11770" max="11770" width="26.5703125" style="583" customWidth="1"/>
    <col min="11771" max="11771" width="4.7109375" style="583" customWidth="1"/>
    <col min="11772" max="11773" width="10.140625" style="583" customWidth="1"/>
    <col min="11774" max="11774" width="10.7109375" style="583" customWidth="1"/>
    <col min="11775" max="11777" width="10.140625" style="583" customWidth="1"/>
    <col min="11778" max="11778" width="10.28515625" style="583" customWidth="1"/>
    <col min="11779" max="11779" width="10.140625" style="583" customWidth="1"/>
    <col min="11780" max="11780" width="10" style="583" customWidth="1"/>
    <col min="11781" max="11781" width="10.28515625" style="583" customWidth="1"/>
    <col min="11782" max="11784" width="9.140625" style="583"/>
    <col min="11785" max="11785" width="9.28515625" style="583" customWidth="1"/>
    <col min="11786" max="12024" width="9.140625" style="583"/>
    <col min="12025" max="12025" width="4.140625" style="583" customWidth="1"/>
    <col min="12026" max="12026" width="26.5703125" style="583" customWidth="1"/>
    <col min="12027" max="12027" width="4.7109375" style="583" customWidth="1"/>
    <col min="12028" max="12029" width="10.140625" style="583" customWidth="1"/>
    <col min="12030" max="12030" width="10.7109375" style="583" customWidth="1"/>
    <col min="12031" max="12033" width="10.140625" style="583" customWidth="1"/>
    <col min="12034" max="12034" width="10.28515625" style="583" customWidth="1"/>
    <col min="12035" max="12035" width="10.140625" style="583" customWidth="1"/>
    <col min="12036" max="12036" width="10" style="583" customWidth="1"/>
    <col min="12037" max="12037" width="10.28515625" style="583" customWidth="1"/>
    <col min="12038" max="12040" width="9.140625" style="583"/>
    <col min="12041" max="12041" width="9.28515625" style="583" customWidth="1"/>
    <col min="12042" max="12280" width="9.140625" style="583"/>
    <col min="12281" max="12281" width="4.140625" style="583" customWidth="1"/>
    <col min="12282" max="12282" width="26.5703125" style="583" customWidth="1"/>
    <col min="12283" max="12283" width="4.7109375" style="583" customWidth="1"/>
    <col min="12284" max="12285" width="10.140625" style="583" customWidth="1"/>
    <col min="12286" max="12286" width="10.7109375" style="583" customWidth="1"/>
    <col min="12287" max="12289" width="10.140625" style="583" customWidth="1"/>
    <col min="12290" max="12290" width="10.28515625" style="583" customWidth="1"/>
    <col min="12291" max="12291" width="10.140625" style="583" customWidth="1"/>
    <col min="12292" max="12292" width="10" style="583" customWidth="1"/>
    <col min="12293" max="12293" width="10.28515625" style="583" customWidth="1"/>
    <col min="12294" max="12296" width="9.140625" style="583"/>
    <col min="12297" max="12297" width="9.28515625" style="583" customWidth="1"/>
    <col min="12298" max="12536" width="9.140625" style="583"/>
    <col min="12537" max="12537" width="4.140625" style="583" customWidth="1"/>
    <col min="12538" max="12538" width="26.5703125" style="583" customWidth="1"/>
    <col min="12539" max="12539" width="4.7109375" style="583" customWidth="1"/>
    <col min="12540" max="12541" width="10.140625" style="583" customWidth="1"/>
    <col min="12542" max="12542" width="10.7109375" style="583" customWidth="1"/>
    <col min="12543" max="12545" width="10.140625" style="583" customWidth="1"/>
    <col min="12546" max="12546" width="10.28515625" style="583" customWidth="1"/>
    <col min="12547" max="12547" width="10.140625" style="583" customWidth="1"/>
    <col min="12548" max="12548" width="10" style="583" customWidth="1"/>
    <col min="12549" max="12549" width="10.28515625" style="583" customWidth="1"/>
    <col min="12550" max="12552" width="9.140625" style="583"/>
    <col min="12553" max="12553" width="9.28515625" style="583" customWidth="1"/>
    <col min="12554" max="12792" width="9.140625" style="583"/>
    <col min="12793" max="12793" width="4.140625" style="583" customWidth="1"/>
    <col min="12794" max="12794" width="26.5703125" style="583" customWidth="1"/>
    <col min="12795" max="12795" width="4.7109375" style="583" customWidth="1"/>
    <col min="12796" max="12797" width="10.140625" style="583" customWidth="1"/>
    <col min="12798" max="12798" width="10.7109375" style="583" customWidth="1"/>
    <col min="12799" max="12801" width="10.140625" style="583" customWidth="1"/>
    <col min="12802" max="12802" width="10.28515625" style="583" customWidth="1"/>
    <col min="12803" max="12803" width="10.140625" style="583" customWidth="1"/>
    <col min="12804" max="12804" width="10" style="583" customWidth="1"/>
    <col min="12805" max="12805" width="10.28515625" style="583" customWidth="1"/>
    <col min="12806" max="12808" width="9.140625" style="583"/>
    <col min="12809" max="12809" width="9.28515625" style="583" customWidth="1"/>
    <col min="12810" max="13048" width="9.140625" style="583"/>
    <col min="13049" max="13049" width="4.140625" style="583" customWidth="1"/>
    <col min="13050" max="13050" width="26.5703125" style="583" customWidth="1"/>
    <col min="13051" max="13051" width="4.7109375" style="583" customWidth="1"/>
    <col min="13052" max="13053" width="10.140625" style="583" customWidth="1"/>
    <col min="13054" max="13054" width="10.7109375" style="583" customWidth="1"/>
    <col min="13055" max="13057" width="10.140625" style="583" customWidth="1"/>
    <col min="13058" max="13058" width="10.28515625" style="583" customWidth="1"/>
    <col min="13059" max="13059" width="10.140625" style="583" customWidth="1"/>
    <col min="13060" max="13060" width="10" style="583" customWidth="1"/>
    <col min="13061" max="13061" width="10.28515625" style="583" customWidth="1"/>
    <col min="13062" max="13064" width="9.140625" style="583"/>
    <col min="13065" max="13065" width="9.28515625" style="583" customWidth="1"/>
    <col min="13066" max="13304" width="9.140625" style="583"/>
    <col min="13305" max="13305" width="4.140625" style="583" customWidth="1"/>
    <col min="13306" max="13306" width="26.5703125" style="583" customWidth="1"/>
    <col min="13307" max="13307" width="4.7109375" style="583" customWidth="1"/>
    <col min="13308" max="13309" width="10.140625" style="583" customWidth="1"/>
    <col min="13310" max="13310" width="10.7109375" style="583" customWidth="1"/>
    <col min="13311" max="13313" width="10.140625" style="583" customWidth="1"/>
    <col min="13314" max="13314" width="10.28515625" style="583" customWidth="1"/>
    <col min="13315" max="13315" width="10.140625" style="583" customWidth="1"/>
    <col min="13316" max="13316" width="10" style="583" customWidth="1"/>
    <col min="13317" max="13317" width="10.28515625" style="583" customWidth="1"/>
    <col min="13318" max="13320" width="9.140625" style="583"/>
    <col min="13321" max="13321" width="9.28515625" style="583" customWidth="1"/>
    <col min="13322" max="13560" width="9.140625" style="583"/>
    <col min="13561" max="13561" width="4.140625" style="583" customWidth="1"/>
    <col min="13562" max="13562" width="26.5703125" style="583" customWidth="1"/>
    <col min="13563" max="13563" width="4.7109375" style="583" customWidth="1"/>
    <col min="13564" max="13565" width="10.140625" style="583" customWidth="1"/>
    <col min="13566" max="13566" width="10.7109375" style="583" customWidth="1"/>
    <col min="13567" max="13569" width="10.140625" style="583" customWidth="1"/>
    <col min="13570" max="13570" width="10.28515625" style="583" customWidth="1"/>
    <col min="13571" max="13571" width="10.140625" style="583" customWidth="1"/>
    <col min="13572" max="13572" width="10" style="583" customWidth="1"/>
    <col min="13573" max="13573" width="10.28515625" style="583" customWidth="1"/>
    <col min="13574" max="13576" width="9.140625" style="583"/>
    <col min="13577" max="13577" width="9.28515625" style="583" customWidth="1"/>
    <col min="13578" max="13816" width="9.140625" style="583"/>
    <col min="13817" max="13817" width="4.140625" style="583" customWidth="1"/>
    <col min="13818" max="13818" width="26.5703125" style="583" customWidth="1"/>
    <col min="13819" max="13819" width="4.7109375" style="583" customWidth="1"/>
    <col min="13820" max="13821" width="10.140625" style="583" customWidth="1"/>
    <col min="13822" max="13822" width="10.7109375" style="583" customWidth="1"/>
    <col min="13823" max="13825" width="10.140625" style="583" customWidth="1"/>
    <col min="13826" max="13826" width="10.28515625" style="583" customWidth="1"/>
    <col min="13827" max="13827" width="10.140625" style="583" customWidth="1"/>
    <col min="13828" max="13828" width="10" style="583" customWidth="1"/>
    <col min="13829" max="13829" width="10.28515625" style="583" customWidth="1"/>
    <col min="13830" max="13832" width="9.140625" style="583"/>
    <col min="13833" max="13833" width="9.28515625" style="583" customWidth="1"/>
    <col min="13834" max="14072" width="9.140625" style="583"/>
    <col min="14073" max="14073" width="4.140625" style="583" customWidth="1"/>
    <col min="14074" max="14074" width="26.5703125" style="583" customWidth="1"/>
    <col min="14075" max="14075" width="4.7109375" style="583" customWidth="1"/>
    <col min="14076" max="14077" width="10.140625" style="583" customWidth="1"/>
    <col min="14078" max="14078" width="10.7109375" style="583" customWidth="1"/>
    <col min="14079" max="14081" width="10.140625" style="583" customWidth="1"/>
    <col min="14082" max="14082" width="10.28515625" style="583" customWidth="1"/>
    <col min="14083" max="14083" width="10.140625" style="583" customWidth="1"/>
    <col min="14084" max="14084" width="10" style="583" customWidth="1"/>
    <col min="14085" max="14085" width="10.28515625" style="583" customWidth="1"/>
    <col min="14086" max="14088" width="9.140625" style="583"/>
    <col min="14089" max="14089" width="9.28515625" style="583" customWidth="1"/>
    <col min="14090" max="14328" width="9.140625" style="583"/>
    <col min="14329" max="14329" width="4.140625" style="583" customWidth="1"/>
    <col min="14330" max="14330" width="26.5703125" style="583" customWidth="1"/>
    <col min="14331" max="14331" width="4.7109375" style="583" customWidth="1"/>
    <col min="14332" max="14333" width="10.140625" style="583" customWidth="1"/>
    <col min="14334" max="14334" width="10.7109375" style="583" customWidth="1"/>
    <col min="14335" max="14337" width="10.140625" style="583" customWidth="1"/>
    <col min="14338" max="14338" width="10.28515625" style="583" customWidth="1"/>
    <col min="14339" max="14339" width="10.140625" style="583" customWidth="1"/>
    <col min="14340" max="14340" width="10" style="583" customWidth="1"/>
    <col min="14341" max="14341" width="10.28515625" style="583" customWidth="1"/>
    <col min="14342" max="14344" width="9.140625" style="583"/>
    <col min="14345" max="14345" width="9.28515625" style="583" customWidth="1"/>
    <col min="14346" max="14584" width="9.140625" style="583"/>
    <col min="14585" max="14585" width="4.140625" style="583" customWidth="1"/>
    <col min="14586" max="14586" width="26.5703125" style="583" customWidth="1"/>
    <col min="14587" max="14587" width="4.7109375" style="583" customWidth="1"/>
    <col min="14588" max="14589" width="10.140625" style="583" customWidth="1"/>
    <col min="14590" max="14590" width="10.7109375" style="583" customWidth="1"/>
    <col min="14591" max="14593" width="10.140625" style="583" customWidth="1"/>
    <col min="14594" max="14594" width="10.28515625" style="583" customWidth="1"/>
    <col min="14595" max="14595" width="10.140625" style="583" customWidth="1"/>
    <col min="14596" max="14596" width="10" style="583" customWidth="1"/>
    <col min="14597" max="14597" width="10.28515625" style="583" customWidth="1"/>
    <col min="14598" max="14600" width="9.140625" style="583"/>
    <col min="14601" max="14601" width="9.28515625" style="583" customWidth="1"/>
    <col min="14602" max="14840" width="9.140625" style="583"/>
    <col min="14841" max="14841" width="4.140625" style="583" customWidth="1"/>
    <col min="14842" max="14842" width="26.5703125" style="583" customWidth="1"/>
    <col min="14843" max="14843" width="4.7109375" style="583" customWidth="1"/>
    <col min="14844" max="14845" width="10.140625" style="583" customWidth="1"/>
    <col min="14846" max="14846" width="10.7109375" style="583" customWidth="1"/>
    <col min="14847" max="14849" width="10.140625" style="583" customWidth="1"/>
    <col min="14850" max="14850" width="10.28515625" style="583" customWidth="1"/>
    <col min="14851" max="14851" width="10.140625" style="583" customWidth="1"/>
    <col min="14852" max="14852" width="10" style="583" customWidth="1"/>
    <col min="14853" max="14853" width="10.28515625" style="583" customWidth="1"/>
    <col min="14854" max="14856" width="9.140625" style="583"/>
    <col min="14857" max="14857" width="9.28515625" style="583" customWidth="1"/>
    <col min="14858" max="15096" width="9.140625" style="583"/>
    <col min="15097" max="15097" width="4.140625" style="583" customWidth="1"/>
    <col min="15098" max="15098" width="26.5703125" style="583" customWidth="1"/>
    <col min="15099" max="15099" width="4.7109375" style="583" customWidth="1"/>
    <col min="15100" max="15101" width="10.140625" style="583" customWidth="1"/>
    <col min="15102" max="15102" width="10.7109375" style="583" customWidth="1"/>
    <col min="15103" max="15105" width="10.140625" style="583" customWidth="1"/>
    <col min="15106" max="15106" width="10.28515625" style="583" customWidth="1"/>
    <col min="15107" max="15107" width="10.140625" style="583" customWidth="1"/>
    <col min="15108" max="15108" width="10" style="583" customWidth="1"/>
    <col min="15109" max="15109" width="10.28515625" style="583" customWidth="1"/>
    <col min="15110" max="15112" width="9.140625" style="583"/>
    <col min="15113" max="15113" width="9.28515625" style="583" customWidth="1"/>
    <col min="15114" max="15352" width="9.140625" style="583"/>
    <col min="15353" max="15353" width="4.140625" style="583" customWidth="1"/>
    <col min="15354" max="15354" width="26.5703125" style="583" customWidth="1"/>
    <col min="15355" max="15355" width="4.7109375" style="583" customWidth="1"/>
    <col min="15356" max="15357" width="10.140625" style="583" customWidth="1"/>
    <col min="15358" max="15358" width="10.7109375" style="583" customWidth="1"/>
    <col min="15359" max="15361" width="10.140625" style="583" customWidth="1"/>
    <col min="15362" max="15362" width="10.28515625" style="583" customWidth="1"/>
    <col min="15363" max="15363" width="10.140625" style="583" customWidth="1"/>
    <col min="15364" max="15364" width="10" style="583" customWidth="1"/>
    <col min="15365" max="15365" width="10.28515625" style="583" customWidth="1"/>
    <col min="15366" max="15368" width="9.140625" style="583"/>
    <col min="15369" max="15369" width="9.28515625" style="583" customWidth="1"/>
    <col min="15370" max="15608" width="9.140625" style="583"/>
    <col min="15609" max="15609" width="4.140625" style="583" customWidth="1"/>
    <col min="15610" max="15610" width="26.5703125" style="583" customWidth="1"/>
    <col min="15611" max="15611" width="4.7109375" style="583" customWidth="1"/>
    <col min="15612" max="15613" width="10.140625" style="583" customWidth="1"/>
    <col min="15614" max="15614" width="10.7109375" style="583" customWidth="1"/>
    <col min="15615" max="15617" width="10.140625" style="583" customWidth="1"/>
    <col min="15618" max="15618" width="10.28515625" style="583" customWidth="1"/>
    <col min="15619" max="15619" width="10.140625" style="583" customWidth="1"/>
    <col min="15620" max="15620" width="10" style="583" customWidth="1"/>
    <col min="15621" max="15621" width="10.28515625" style="583" customWidth="1"/>
    <col min="15622" max="15624" width="9.140625" style="583"/>
    <col min="15625" max="15625" width="9.28515625" style="583" customWidth="1"/>
    <col min="15626" max="15864" width="9.140625" style="583"/>
    <col min="15865" max="15865" width="4.140625" style="583" customWidth="1"/>
    <col min="15866" max="15866" width="26.5703125" style="583" customWidth="1"/>
    <col min="15867" max="15867" width="4.7109375" style="583" customWidth="1"/>
    <col min="15868" max="15869" width="10.140625" style="583" customWidth="1"/>
    <col min="15870" max="15870" width="10.7109375" style="583" customWidth="1"/>
    <col min="15871" max="15873" width="10.140625" style="583" customWidth="1"/>
    <col min="15874" max="15874" width="10.28515625" style="583" customWidth="1"/>
    <col min="15875" max="15875" width="10.140625" style="583" customWidth="1"/>
    <col min="15876" max="15876" width="10" style="583" customWidth="1"/>
    <col min="15877" max="15877" width="10.28515625" style="583" customWidth="1"/>
    <col min="15878" max="15880" width="9.140625" style="583"/>
    <col min="15881" max="15881" width="9.28515625" style="583" customWidth="1"/>
    <col min="15882" max="16120" width="9.140625" style="583"/>
    <col min="16121" max="16121" width="4.140625" style="583" customWidth="1"/>
    <col min="16122" max="16122" width="26.5703125" style="583" customWidth="1"/>
    <col min="16123" max="16123" width="4.7109375" style="583" customWidth="1"/>
    <col min="16124" max="16125" width="10.140625" style="583" customWidth="1"/>
    <col min="16126" max="16126" width="10.7109375" style="583" customWidth="1"/>
    <col min="16127" max="16129" width="10.140625" style="583" customWidth="1"/>
    <col min="16130" max="16130" width="10.28515625" style="583" customWidth="1"/>
    <col min="16131" max="16131" width="10.140625" style="583" customWidth="1"/>
    <col min="16132" max="16132" width="10" style="583" customWidth="1"/>
    <col min="16133" max="16133" width="10.28515625" style="583" customWidth="1"/>
    <col min="16134" max="16136" width="9.140625" style="583"/>
    <col min="16137" max="16137" width="9.28515625" style="583" customWidth="1"/>
    <col min="16138" max="16384" width="9.140625" style="583"/>
  </cols>
  <sheetData>
    <row r="1" spans="1:9" ht="24.75" customHeight="1" thickBot="1" x14ac:dyDescent="0.6">
      <c r="A1" s="1344" t="s">
        <v>264</v>
      </c>
      <c r="B1" s="1344"/>
      <c r="C1" s="1344"/>
      <c r="D1" s="1344"/>
      <c r="E1" s="1344"/>
      <c r="F1" s="1344"/>
      <c r="G1" s="1344"/>
      <c r="H1" s="1344"/>
      <c r="I1" s="1344"/>
    </row>
    <row r="2" spans="1:9" ht="18.75" customHeight="1" x14ac:dyDescent="0.55000000000000004">
      <c r="A2" s="1350" t="s">
        <v>0</v>
      </c>
      <c r="B2" s="584" t="s">
        <v>1</v>
      </c>
      <c r="C2" s="1345" t="s">
        <v>2</v>
      </c>
      <c r="D2" s="1338" t="s">
        <v>74</v>
      </c>
      <c r="E2" s="1339"/>
      <c r="F2" s="1339"/>
      <c r="G2" s="1339"/>
      <c r="H2" s="1339"/>
      <c r="I2" s="1340"/>
    </row>
    <row r="3" spans="1:9" ht="18" customHeight="1" x14ac:dyDescent="0.55000000000000004">
      <c r="A3" s="1351"/>
      <c r="B3" s="1353" t="s">
        <v>195</v>
      </c>
      <c r="C3" s="1346"/>
      <c r="D3" s="1341"/>
      <c r="E3" s="1342"/>
      <c r="F3" s="1342"/>
      <c r="G3" s="1342"/>
      <c r="H3" s="1342"/>
      <c r="I3" s="1343"/>
    </row>
    <row r="4" spans="1:9" ht="18" customHeight="1" x14ac:dyDescent="0.55000000000000004">
      <c r="A4" s="1351"/>
      <c r="B4" s="1353"/>
      <c r="C4" s="1355"/>
      <c r="D4" s="1347" t="s">
        <v>73</v>
      </c>
      <c r="E4" s="1348"/>
      <c r="F4" s="1348"/>
      <c r="G4" s="1348"/>
      <c r="H4" s="1348"/>
      <c r="I4" s="1349"/>
    </row>
    <row r="5" spans="1:9" ht="24" customHeight="1" thickBot="1" x14ac:dyDescent="0.6">
      <c r="A5" s="1352"/>
      <c r="B5" s="1354"/>
      <c r="C5" s="1356"/>
      <c r="D5" s="585" t="s">
        <v>40</v>
      </c>
      <c r="E5" s="585" t="s">
        <v>41</v>
      </c>
      <c r="F5" s="585" t="s">
        <v>42</v>
      </c>
      <c r="G5" s="585" t="s">
        <v>43</v>
      </c>
      <c r="H5" s="586" t="s">
        <v>44</v>
      </c>
      <c r="I5" s="587" t="s">
        <v>3</v>
      </c>
    </row>
    <row r="6" spans="1:9" ht="18" customHeight="1" x14ac:dyDescent="0.55000000000000004">
      <c r="A6" s="588"/>
      <c r="B6" s="589" t="s">
        <v>101</v>
      </c>
      <c r="C6" s="590">
        <v>520000</v>
      </c>
      <c r="D6" s="591"/>
      <c r="E6" s="592"/>
      <c r="F6" s="592"/>
      <c r="G6" s="592"/>
      <c r="H6" s="592"/>
      <c r="I6" s="593"/>
    </row>
    <row r="7" spans="1:9" ht="18" customHeight="1" x14ac:dyDescent="0.55000000000000004">
      <c r="A7" s="610"/>
      <c r="B7" s="611" t="s">
        <v>96</v>
      </c>
      <c r="C7" s="612">
        <v>522000</v>
      </c>
      <c r="D7" s="591"/>
      <c r="E7" s="592"/>
      <c r="F7" s="592"/>
      <c r="G7" s="592"/>
      <c r="H7" s="592"/>
      <c r="I7" s="593"/>
    </row>
    <row r="8" spans="1:9" s="617" customFormat="1" ht="18" customHeight="1" x14ac:dyDescent="0.55000000000000004">
      <c r="A8" s="594">
        <v>7</v>
      </c>
      <c r="B8" s="597" t="s">
        <v>4</v>
      </c>
      <c r="C8" s="613">
        <v>220100</v>
      </c>
      <c r="D8" s="614"/>
      <c r="E8" s="615"/>
      <c r="F8" s="615"/>
      <c r="G8" s="615"/>
      <c r="H8" s="615"/>
      <c r="I8" s="616"/>
    </row>
    <row r="9" spans="1:9" ht="18" customHeight="1" x14ac:dyDescent="0.55000000000000004">
      <c r="A9" s="594">
        <v>8</v>
      </c>
      <c r="B9" s="597" t="s">
        <v>94</v>
      </c>
      <c r="C9" s="613">
        <v>220200</v>
      </c>
      <c r="D9" s="618"/>
      <c r="E9" s="597"/>
      <c r="F9" s="597"/>
      <c r="G9" s="597"/>
      <c r="H9" s="597"/>
      <c r="I9" s="598"/>
    </row>
    <row r="10" spans="1:9" ht="18" customHeight="1" x14ac:dyDescent="0.55000000000000004">
      <c r="A10" s="594">
        <v>9</v>
      </c>
      <c r="B10" s="597" t="s">
        <v>93</v>
      </c>
      <c r="C10" s="613">
        <v>220300</v>
      </c>
      <c r="D10" s="618"/>
      <c r="E10" s="597"/>
      <c r="F10" s="597"/>
      <c r="G10" s="597"/>
      <c r="H10" s="597"/>
      <c r="I10" s="598"/>
    </row>
    <row r="11" spans="1:9" ht="19.5" customHeight="1" x14ac:dyDescent="0.55000000000000004">
      <c r="A11" s="594">
        <v>10</v>
      </c>
      <c r="B11" s="597" t="s">
        <v>5</v>
      </c>
      <c r="C11" s="613">
        <v>220400</v>
      </c>
      <c r="D11" s="596"/>
      <c r="E11" s="597"/>
      <c r="F11" s="597"/>
      <c r="G11" s="597"/>
      <c r="H11" s="597"/>
      <c r="I11" s="600"/>
    </row>
    <row r="12" spans="1:9" ht="18" customHeight="1" x14ac:dyDescent="0.55000000000000004">
      <c r="A12" s="602">
        <v>11</v>
      </c>
      <c r="B12" s="604" t="s">
        <v>97</v>
      </c>
      <c r="C12" s="619">
        <v>220500</v>
      </c>
      <c r="D12" s="620"/>
      <c r="E12" s="604"/>
      <c r="F12" s="604"/>
      <c r="G12" s="604"/>
      <c r="H12" s="604"/>
      <c r="I12" s="621"/>
    </row>
    <row r="13" spans="1:9" ht="18.75" customHeight="1" x14ac:dyDescent="0.55000000000000004">
      <c r="A13" s="594">
        <v>12</v>
      </c>
      <c r="B13" s="622" t="s">
        <v>98</v>
      </c>
      <c r="C13" s="613">
        <v>220600</v>
      </c>
      <c r="D13" s="596"/>
      <c r="E13" s="597"/>
      <c r="F13" s="597"/>
      <c r="G13" s="597"/>
      <c r="H13" s="597"/>
      <c r="I13" s="600"/>
    </row>
    <row r="14" spans="1:9" ht="18.75" customHeight="1" thickBot="1" x14ac:dyDescent="0.6">
      <c r="A14" s="602">
        <v>13</v>
      </c>
      <c r="B14" s="603" t="s">
        <v>99</v>
      </c>
      <c r="C14" s="623">
        <v>220700</v>
      </c>
      <c r="D14" s="620"/>
      <c r="E14" s="604"/>
      <c r="F14" s="604"/>
      <c r="G14" s="604"/>
      <c r="H14" s="604"/>
      <c r="I14" s="621"/>
    </row>
    <row r="15" spans="1:9" ht="18" customHeight="1" thickBot="1" x14ac:dyDescent="0.6">
      <c r="A15" s="606"/>
      <c r="B15" s="607" t="s">
        <v>104</v>
      </c>
      <c r="C15" s="608"/>
      <c r="D15" s="624"/>
      <c r="E15" s="625"/>
      <c r="F15" s="625"/>
      <c r="G15" s="625"/>
      <c r="H15" s="625"/>
      <c r="I15" s="626"/>
    </row>
    <row r="16" spans="1:9" ht="18" customHeight="1" thickBot="1" x14ac:dyDescent="0.6">
      <c r="A16" s="627"/>
      <c r="B16" s="628" t="s">
        <v>105</v>
      </c>
      <c r="C16" s="629"/>
      <c r="D16" s="630"/>
      <c r="E16" s="631"/>
      <c r="F16" s="631"/>
      <c r="G16" s="631"/>
      <c r="H16" s="631"/>
      <c r="I16" s="632"/>
    </row>
    <row r="17" spans="1:9" ht="18" customHeight="1" x14ac:dyDescent="0.55000000000000004">
      <c r="A17" s="633"/>
      <c r="B17" s="589" t="s">
        <v>100</v>
      </c>
      <c r="C17" s="634">
        <v>530000</v>
      </c>
      <c r="D17" s="635"/>
      <c r="E17" s="592"/>
      <c r="F17" s="592"/>
      <c r="G17" s="592"/>
      <c r="H17" s="592"/>
      <c r="I17" s="636"/>
    </row>
    <row r="18" spans="1:9" ht="17.25" customHeight="1" x14ac:dyDescent="0.55000000000000004">
      <c r="A18" s="594"/>
      <c r="B18" s="595" t="s">
        <v>8</v>
      </c>
      <c r="C18" s="637"/>
      <c r="D18" s="638"/>
      <c r="E18" s="597"/>
      <c r="F18" s="597"/>
      <c r="G18" s="597"/>
      <c r="H18" s="597"/>
      <c r="I18" s="598"/>
    </row>
    <row r="19" spans="1:9" s="641" customFormat="1" ht="17.25" customHeight="1" x14ac:dyDescent="0.55000000000000004">
      <c r="A19" s="594"/>
      <c r="B19" s="595" t="s">
        <v>9</v>
      </c>
      <c r="C19" s="637">
        <v>531000</v>
      </c>
      <c r="D19" s="639"/>
      <c r="E19" s="639"/>
      <c r="F19" s="639"/>
      <c r="G19" s="639"/>
      <c r="H19" s="639"/>
      <c r="I19" s="640"/>
    </row>
    <row r="20" spans="1:9" ht="18" customHeight="1" x14ac:dyDescent="0.55000000000000004">
      <c r="A20" s="642">
        <v>14</v>
      </c>
      <c r="B20" s="597" t="s">
        <v>58</v>
      </c>
      <c r="C20" s="613">
        <v>310100</v>
      </c>
      <c r="D20" s="596"/>
      <c r="E20" s="597"/>
      <c r="F20" s="597"/>
      <c r="G20" s="597"/>
      <c r="H20" s="597"/>
      <c r="I20" s="600"/>
    </row>
    <row r="21" spans="1:9" ht="18.75" customHeight="1" x14ac:dyDescent="0.55000000000000004">
      <c r="A21" s="642">
        <v>15</v>
      </c>
      <c r="B21" s="597" t="s">
        <v>10</v>
      </c>
      <c r="C21" s="613">
        <v>310200</v>
      </c>
      <c r="D21" s="596"/>
      <c r="E21" s="597"/>
      <c r="F21" s="597"/>
      <c r="G21" s="597"/>
      <c r="H21" s="597"/>
      <c r="I21" s="600"/>
    </row>
    <row r="22" spans="1:9" ht="18" customHeight="1" x14ac:dyDescent="0.55000000000000004">
      <c r="A22" s="642">
        <v>16</v>
      </c>
      <c r="B22" s="597" t="s">
        <v>11</v>
      </c>
      <c r="C22" s="613">
        <v>310300</v>
      </c>
      <c r="D22" s="597"/>
      <c r="E22" s="597"/>
      <c r="F22" s="597"/>
      <c r="G22" s="596"/>
      <c r="H22" s="597"/>
      <c r="I22" s="600"/>
    </row>
    <row r="23" spans="1:9" ht="18" customHeight="1" x14ac:dyDescent="0.55000000000000004">
      <c r="A23" s="642">
        <v>17</v>
      </c>
      <c r="B23" s="597" t="s">
        <v>12</v>
      </c>
      <c r="C23" s="613">
        <v>310400</v>
      </c>
      <c r="D23" s="596"/>
      <c r="E23" s="597"/>
      <c r="F23" s="597"/>
      <c r="G23" s="597"/>
      <c r="H23" s="597"/>
      <c r="I23" s="600"/>
    </row>
    <row r="24" spans="1:9" s="645" customFormat="1" ht="18" customHeight="1" x14ac:dyDescent="0.55000000000000004">
      <c r="A24" s="642">
        <v>18</v>
      </c>
      <c r="B24" s="597" t="s">
        <v>13</v>
      </c>
      <c r="C24" s="613">
        <v>310500</v>
      </c>
      <c r="D24" s="643"/>
      <c r="E24" s="644"/>
      <c r="F24" s="644"/>
      <c r="G24" s="644"/>
      <c r="H24" s="644"/>
      <c r="I24" s="640"/>
    </row>
    <row r="25" spans="1:9" ht="18" customHeight="1" x14ac:dyDescent="0.55000000000000004">
      <c r="A25" s="642">
        <v>19</v>
      </c>
      <c r="B25" s="597" t="s">
        <v>14</v>
      </c>
      <c r="C25" s="613">
        <v>310600</v>
      </c>
      <c r="D25" s="646"/>
      <c r="E25" s="597"/>
      <c r="F25" s="597"/>
      <c r="G25" s="597"/>
      <c r="H25" s="597"/>
      <c r="I25" s="600"/>
    </row>
    <row r="26" spans="1:9" ht="18" customHeight="1" thickBot="1" x14ac:dyDescent="0.6">
      <c r="A26" s="647">
        <v>20</v>
      </c>
      <c r="B26" s="604" t="s">
        <v>15</v>
      </c>
      <c r="C26" s="619">
        <v>310700</v>
      </c>
      <c r="D26" s="648"/>
      <c r="E26" s="604"/>
      <c r="F26" s="604"/>
      <c r="G26" s="604"/>
      <c r="H26" s="604"/>
      <c r="I26" s="621"/>
    </row>
    <row r="27" spans="1:9" ht="17.25" customHeight="1" thickBot="1" x14ac:dyDescent="0.6">
      <c r="A27" s="649"/>
      <c r="B27" s="650" t="s">
        <v>16</v>
      </c>
      <c r="C27" s="651"/>
      <c r="D27" s="652"/>
      <c r="E27" s="625"/>
      <c r="F27" s="625"/>
      <c r="G27" s="625"/>
      <c r="H27" s="625"/>
      <c r="I27" s="626"/>
    </row>
    <row r="28" spans="1:9" ht="18.75" customHeight="1" x14ac:dyDescent="0.55000000000000004">
      <c r="A28" s="653">
        <v>21</v>
      </c>
      <c r="B28" s="592" t="s">
        <v>17</v>
      </c>
      <c r="C28" s="612">
        <v>320100</v>
      </c>
      <c r="D28" s="654"/>
      <c r="E28" s="592"/>
      <c r="F28" s="592"/>
      <c r="G28" s="592"/>
      <c r="H28" s="592"/>
      <c r="I28" s="636"/>
    </row>
    <row r="29" spans="1:9" ht="21" customHeight="1" x14ac:dyDescent="0.55000000000000004">
      <c r="A29" s="642">
        <v>22</v>
      </c>
      <c r="B29" s="597" t="s">
        <v>19</v>
      </c>
      <c r="C29" s="613">
        <v>320200</v>
      </c>
      <c r="D29" s="646"/>
      <c r="E29" s="597"/>
      <c r="F29" s="597"/>
      <c r="G29" s="597"/>
      <c r="H29" s="597"/>
      <c r="I29" s="600"/>
    </row>
    <row r="30" spans="1:9" ht="18" customHeight="1" x14ac:dyDescent="0.55000000000000004">
      <c r="A30" s="642">
        <v>23</v>
      </c>
      <c r="B30" s="655" t="s">
        <v>102</v>
      </c>
      <c r="C30" s="613">
        <v>320300</v>
      </c>
      <c r="D30" s="646"/>
      <c r="E30" s="597"/>
      <c r="F30" s="597"/>
      <c r="G30" s="597"/>
      <c r="H30" s="597"/>
      <c r="I30" s="600"/>
    </row>
    <row r="31" spans="1:9" ht="19.5" customHeight="1" thickBot="1" x14ac:dyDescent="0.6">
      <c r="A31" s="647">
        <v>24</v>
      </c>
      <c r="B31" s="604" t="s">
        <v>18</v>
      </c>
      <c r="C31" s="619">
        <v>320400</v>
      </c>
      <c r="D31" s="656"/>
      <c r="E31" s="656"/>
      <c r="F31" s="656"/>
      <c r="G31" s="656"/>
      <c r="H31" s="656"/>
      <c r="I31" s="657"/>
    </row>
    <row r="32" spans="1:9" s="659" customFormat="1" ht="18" customHeight="1" thickBot="1" x14ac:dyDescent="0.6">
      <c r="A32" s="649"/>
      <c r="B32" s="650" t="s">
        <v>20</v>
      </c>
      <c r="C32" s="651">
        <v>532000</v>
      </c>
      <c r="D32" s="658"/>
      <c r="E32" s="658"/>
      <c r="F32" s="658"/>
      <c r="G32" s="658"/>
      <c r="H32" s="658"/>
      <c r="I32" s="632"/>
    </row>
    <row r="33" spans="1:9" x14ac:dyDescent="0.55000000000000004">
      <c r="A33" s="653">
        <v>25</v>
      </c>
      <c r="B33" s="592" t="s">
        <v>21</v>
      </c>
      <c r="C33" s="612">
        <v>330100</v>
      </c>
      <c r="D33" s="635"/>
      <c r="E33" s="592"/>
      <c r="F33" s="592"/>
      <c r="G33" s="592"/>
      <c r="H33" s="592"/>
      <c r="I33" s="593"/>
    </row>
    <row r="34" spans="1:9" x14ac:dyDescent="0.55000000000000004">
      <c r="A34" s="642">
        <v>26</v>
      </c>
      <c r="B34" s="597" t="s">
        <v>22</v>
      </c>
      <c r="C34" s="613">
        <v>330200</v>
      </c>
      <c r="D34" s="596"/>
      <c r="E34" s="597"/>
      <c r="F34" s="597"/>
      <c r="G34" s="597"/>
      <c r="H34" s="597"/>
      <c r="I34" s="600"/>
    </row>
    <row r="35" spans="1:9" x14ac:dyDescent="0.55000000000000004">
      <c r="A35" s="642">
        <v>27</v>
      </c>
      <c r="B35" s="597" t="s">
        <v>23</v>
      </c>
      <c r="C35" s="613">
        <v>330300</v>
      </c>
      <c r="D35" s="596"/>
      <c r="E35" s="597"/>
      <c r="F35" s="597"/>
      <c r="G35" s="597"/>
      <c r="H35" s="597"/>
      <c r="I35" s="600"/>
    </row>
    <row r="36" spans="1:9" x14ac:dyDescent="0.55000000000000004">
      <c r="A36" s="642">
        <v>28</v>
      </c>
      <c r="B36" s="597" t="s">
        <v>106</v>
      </c>
      <c r="C36" s="613">
        <v>330400</v>
      </c>
      <c r="D36" s="646"/>
      <c r="E36" s="597"/>
      <c r="F36" s="597"/>
      <c r="G36" s="597"/>
      <c r="H36" s="597"/>
      <c r="I36" s="600"/>
    </row>
    <row r="37" spans="1:9" x14ac:dyDescent="0.55000000000000004">
      <c r="A37" s="642">
        <v>29</v>
      </c>
      <c r="B37" s="597" t="s">
        <v>107</v>
      </c>
      <c r="C37" s="613">
        <v>330500</v>
      </c>
      <c r="D37" s="646"/>
      <c r="E37" s="597"/>
      <c r="F37" s="597"/>
      <c r="G37" s="597"/>
      <c r="H37" s="597"/>
      <c r="I37" s="600"/>
    </row>
    <row r="38" spans="1:9" x14ac:dyDescent="0.55000000000000004">
      <c r="A38" s="642">
        <v>30</v>
      </c>
      <c r="B38" s="597" t="s">
        <v>24</v>
      </c>
      <c r="C38" s="613">
        <v>330600</v>
      </c>
      <c r="D38" s="596"/>
      <c r="E38" s="597"/>
      <c r="F38" s="597"/>
      <c r="G38" s="597"/>
      <c r="H38" s="597"/>
      <c r="I38" s="600"/>
    </row>
    <row r="39" spans="1:9" x14ac:dyDescent="0.55000000000000004">
      <c r="A39" s="642">
        <v>31</v>
      </c>
      <c r="B39" s="597" t="s">
        <v>25</v>
      </c>
      <c r="C39" s="613">
        <v>330700</v>
      </c>
      <c r="D39" s="638"/>
      <c r="E39" s="597"/>
      <c r="F39" s="597"/>
      <c r="G39" s="597"/>
      <c r="H39" s="597"/>
      <c r="I39" s="600"/>
    </row>
    <row r="40" spans="1:9" x14ac:dyDescent="0.55000000000000004">
      <c r="A40" s="642">
        <v>32</v>
      </c>
      <c r="B40" s="597" t="s">
        <v>59</v>
      </c>
      <c r="C40" s="613">
        <v>330800</v>
      </c>
      <c r="D40" s="660"/>
      <c r="E40" s="660"/>
      <c r="F40" s="660"/>
      <c r="G40" s="660"/>
      <c r="H40" s="660"/>
      <c r="I40" s="640"/>
    </row>
    <row r="41" spans="1:9" x14ac:dyDescent="0.55000000000000004">
      <c r="A41" s="642">
        <v>33</v>
      </c>
      <c r="B41" s="597" t="s">
        <v>60</v>
      </c>
      <c r="C41" s="613">
        <v>330900</v>
      </c>
      <c r="D41" s="638"/>
      <c r="E41" s="597"/>
      <c r="F41" s="597"/>
      <c r="G41" s="597"/>
      <c r="H41" s="597"/>
      <c r="I41" s="598"/>
    </row>
    <row r="42" spans="1:9" x14ac:dyDescent="0.55000000000000004">
      <c r="A42" s="642">
        <v>34</v>
      </c>
      <c r="B42" s="597" t="s">
        <v>108</v>
      </c>
      <c r="C42" s="613">
        <v>331000</v>
      </c>
      <c r="D42" s="646"/>
      <c r="E42" s="646"/>
      <c r="F42" s="646"/>
      <c r="G42" s="646"/>
      <c r="H42" s="646"/>
      <c r="I42" s="600"/>
    </row>
    <row r="43" spans="1:9" x14ac:dyDescent="0.55000000000000004">
      <c r="A43" s="642">
        <v>35</v>
      </c>
      <c r="B43" s="597" t="s">
        <v>51</v>
      </c>
      <c r="C43" s="613">
        <v>331100</v>
      </c>
      <c r="D43" s="646"/>
      <c r="E43" s="646"/>
      <c r="F43" s="646"/>
      <c r="G43" s="646"/>
      <c r="H43" s="646"/>
      <c r="I43" s="661"/>
    </row>
    <row r="44" spans="1:9" x14ac:dyDescent="0.55000000000000004">
      <c r="A44" s="642">
        <v>36</v>
      </c>
      <c r="B44" s="597" t="s">
        <v>52</v>
      </c>
      <c r="C44" s="613">
        <v>331200</v>
      </c>
      <c r="D44" s="638"/>
      <c r="E44" s="597"/>
      <c r="F44" s="597"/>
      <c r="G44" s="597"/>
      <c r="H44" s="597"/>
      <c r="I44" s="598"/>
    </row>
    <row r="45" spans="1:9" x14ac:dyDescent="0.55000000000000004">
      <c r="A45" s="642">
        <v>37</v>
      </c>
      <c r="B45" s="597" t="s">
        <v>109</v>
      </c>
      <c r="C45" s="613">
        <v>331300</v>
      </c>
      <c r="D45" s="660"/>
      <c r="E45" s="660"/>
      <c r="F45" s="660"/>
      <c r="G45" s="660"/>
      <c r="H45" s="660"/>
      <c r="I45" s="640"/>
    </row>
    <row r="46" spans="1:9" x14ac:dyDescent="0.55000000000000004">
      <c r="A46" s="642">
        <v>38</v>
      </c>
      <c r="B46" s="597" t="s">
        <v>26</v>
      </c>
      <c r="C46" s="613">
        <v>331400</v>
      </c>
      <c r="D46" s="601"/>
      <c r="E46" s="597"/>
      <c r="F46" s="597"/>
      <c r="G46" s="597"/>
      <c r="H46" s="597"/>
      <c r="I46" s="598"/>
    </row>
    <row r="47" spans="1:9" x14ac:dyDescent="0.55000000000000004">
      <c r="A47" s="642">
        <v>39</v>
      </c>
      <c r="B47" s="597" t="s">
        <v>110</v>
      </c>
      <c r="C47" s="613">
        <v>331500</v>
      </c>
      <c r="D47" s="596"/>
      <c r="E47" s="597"/>
      <c r="F47" s="597"/>
      <c r="G47" s="597"/>
      <c r="H47" s="597"/>
      <c r="I47" s="600"/>
    </row>
    <row r="48" spans="1:9" x14ac:dyDescent="0.55000000000000004">
      <c r="A48" s="642">
        <v>40</v>
      </c>
      <c r="B48" s="597" t="s">
        <v>111</v>
      </c>
      <c r="C48" s="613">
        <v>331600</v>
      </c>
      <c r="D48" s="638"/>
      <c r="E48" s="597"/>
      <c r="F48" s="597"/>
      <c r="G48" s="597"/>
      <c r="H48" s="597"/>
      <c r="I48" s="598"/>
    </row>
    <row r="49" spans="1:9" ht="23.25" thickBot="1" x14ac:dyDescent="0.6">
      <c r="A49" s="647">
        <v>41</v>
      </c>
      <c r="B49" s="604" t="s">
        <v>53</v>
      </c>
      <c r="C49" s="619">
        <v>331700</v>
      </c>
      <c r="D49" s="662"/>
      <c r="E49" s="662"/>
      <c r="F49" s="662"/>
      <c r="G49" s="662"/>
      <c r="H49" s="662"/>
      <c r="I49" s="663"/>
    </row>
    <row r="50" spans="1:9" s="666" customFormat="1" ht="19.5" customHeight="1" thickBot="1" x14ac:dyDescent="0.6">
      <c r="A50" s="649"/>
      <c r="B50" s="650" t="s">
        <v>27</v>
      </c>
      <c r="C50" s="651">
        <v>533000</v>
      </c>
      <c r="D50" s="664"/>
      <c r="E50" s="664"/>
      <c r="F50" s="664"/>
      <c r="G50" s="664"/>
      <c r="H50" s="664"/>
      <c r="I50" s="665"/>
    </row>
    <row r="51" spans="1:9" s="672" customFormat="1" ht="23.25" thickBot="1" x14ac:dyDescent="0.6">
      <c r="A51" s="667"/>
      <c r="B51" s="668" t="s">
        <v>194</v>
      </c>
      <c r="C51" s="669"/>
      <c r="D51" s="670"/>
      <c r="E51" s="625"/>
      <c r="F51" s="625"/>
      <c r="G51" s="625"/>
      <c r="H51" s="625"/>
      <c r="I51" s="671"/>
    </row>
    <row r="52" spans="1:9" s="672" customFormat="1" ht="17.25" customHeight="1" x14ac:dyDescent="0.55000000000000004">
      <c r="A52" s="653"/>
      <c r="B52" s="673" t="s">
        <v>29</v>
      </c>
      <c r="C52" s="612">
        <v>534000</v>
      </c>
      <c r="D52" s="674"/>
      <c r="E52" s="592"/>
      <c r="F52" s="592"/>
      <c r="G52" s="592"/>
      <c r="H52" s="592"/>
      <c r="I52" s="593"/>
    </row>
    <row r="53" spans="1:9" s="672" customFormat="1" x14ac:dyDescent="0.55000000000000004">
      <c r="A53" s="642">
        <v>42</v>
      </c>
      <c r="B53" s="597" t="s">
        <v>30</v>
      </c>
      <c r="C53" s="613">
        <v>340100</v>
      </c>
      <c r="D53" s="675"/>
      <c r="E53" s="597"/>
      <c r="F53" s="597"/>
      <c r="G53" s="597"/>
      <c r="H53" s="597"/>
      <c r="I53" s="598"/>
    </row>
    <row r="54" spans="1:9" s="679" customFormat="1" x14ac:dyDescent="0.55000000000000004">
      <c r="A54" s="642">
        <v>43</v>
      </c>
      <c r="B54" s="597" t="s">
        <v>31</v>
      </c>
      <c r="C54" s="613">
        <v>340200</v>
      </c>
      <c r="D54" s="676"/>
      <c r="E54" s="677"/>
      <c r="F54" s="677"/>
      <c r="G54" s="677"/>
      <c r="H54" s="677"/>
      <c r="I54" s="678"/>
    </row>
    <row r="55" spans="1:9" x14ac:dyDescent="0.55000000000000004">
      <c r="A55" s="642">
        <v>44</v>
      </c>
      <c r="B55" s="597" t="s">
        <v>32</v>
      </c>
      <c r="C55" s="613">
        <v>340300</v>
      </c>
      <c r="D55" s="596"/>
      <c r="E55" s="597"/>
      <c r="F55" s="597"/>
      <c r="G55" s="597"/>
      <c r="H55" s="597"/>
      <c r="I55" s="598"/>
    </row>
    <row r="56" spans="1:9" s="682" customFormat="1" x14ac:dyDescent="0.55000000000000004">
      <c r="A56" s="642">
        <v>45</v>
      </c>
      <c r="B56" s="597" t="s">
        <v>33</v>
      </c>
      <c r="C56" s="613">
        <v>340400</v>
      </c>
      <c r="D56" s="680"/>
      <c r="E56" s="680"/>
      <c r="F56" s="680"/>
      <c r="G56" s="680"/>
      <c r="H56" s="680"/>
      <c r="I56" s="681"/>
    </row>
    <row r="57" spans="1:9" ht="23.25" thickBot="1" x14ac:dyDescent="0.6">
      <c r="A57" s="647">
        <v>46</v>
      </c>
      <c r="B57" s="604" t="s">
        <v>120</v>
      </c>
      <c r="C57" s="619">
        <v>340500</v>
      </c>
      <c r="D57" s="620"/>
      <c r="E57" s="604"/>
      <c r="F57" s="604"/>
      <c r="G57" s="604"/>
      <c r="H57" s="604"/>
      <c r="I57" s="605"/>
    </row>
    <row r="58" spans="1:9" ht="23.25" thickBot="1" x14ac:dyDescent="0.6">
      <c r="A58" s="667"/>
      <c r="B58" s="668" t="s">
        <v>34</v>
      </c>
      <c r="C58" s="669"/>
      <c r="D58" s="625"/>
      <c r="E58" s="625"/>
      <c r="F58" s="625"/>
      <c r="G58" s="625"/>
      <c r="H58" s="625"/>
      <c r="I58" s="671"/>
    </row>
    <row r="59" spans="1:9" ht="18" customHeight="1" x14ac:dyDescent="0.55000000000000004">
      <c r="A59" s="653"/>
      <c r="B59" s="673" t="s">
        <v>112</v>
      </c>
      <c r="C59" s="612">
        <v>560000</v>
      </c>
      <c r="D59" s="635"/>
      <c r="E59" s="592"/>
      <c r="F59" s="592"/>
      <c r="G59" s="592"/>
      <c r="H59" s="592"/>
      <c r="I59" s="593"/>
    </row>
    <row r="60" spans="1:9" x14ac:dyDescent="0.55000000000000004">
      <c r="A60" s="642">
        <v>47</v>
      </c>
      <c r="B60" s="597" t="s">
        <v>113</v>
      </c>
      <c r="C60" s="613">
        <v>610100</v>
      </c>
      <c r="D60" s="596"/>
      <c r="E60" s="597"/>
      <c r="F60" s="597"/>
      <c r="G60" s="597"/>
      <c r="H60" s="597"/>
      <c r="I60" s="598"/>
    </row>
    <row r="61" spans="1:9" ht="18" customHeight="1" x14ac:dyDescent="0.55000000000000004">
      <c r="A61" s="642">
        <v>48</v>
      </c>
      <c r="B61" s="597" t="s">
        <v>114</v>
      </c>
      <c r="C61" s="613">
        <v>610200</v>
      </c>
      <c r="D61" s="596"/>
      <c r="E61" s="597"/>
      <c r="F61" s="597"/>
      <c r="G61" s="597"/>
      <c r="H61" s="597"/>
      <c r="I61" s="598"/>
    </row>
    <row r="62" spans="1:9" ht="17.25" customHeight="1" x14ac:dyDescent="0.55000000000000004">
      <c r="A62" s="642">
        <v>49</v>
      </c>
      <c r="B62" s="597" t="s">
        <v>115</v>
      </c>
      <c r="C62" s="613">
        <v>610300</v>
      </c>
      <c r="D62" s="596"/>
      <c r="E62" s="597"/>
      <c r="F62" s="597"/>
      <c r="G62" s="597"/>
      <c r="H62" s="597"/>
      <c r="I62" s="598"/>
    </row>
    <row r="63" spans="1:9" ht="23.25" thickBot="1" x14ac:dyDescent="0.6">
      <c r="A63" s="647">
        <v>50</v>
      </c>
      <c r="B63" s="683" t="s">
        <v>116</v>
      </c>
      <c r="C63" s="619">
        <v>610400</v>
      </c>
      <c r="D63" s="620"/>
      <c r="E63" s="604"/>
      <c r="F63" s="604"/>
      <c r="G63" s="604"/>
      <c r="H63" s="604"/>
      <c r="I63" s="605"/>
    </row>
    <row r="64" spans="1:9" ht="18.75" customHeight="1" thickBot="1" x14ac:dyDescent="0.6">
      <c r="A64" s="684"/>
      <c r="B64" s="668" t="s">
        <v>161</v>
      </c>
      <c r="C64" s="669"/>
      <c r="D64" s="624"/>
      <c r="E64" s="625"/>
      <c r="F64" s="625"/>
      <c r="G64" s="625"/>
      <c r="H64" s="625"/>
      <c r="I64" s="671"/>
    </row>
    <row r="65" spans="1:9" x14ac:dyDescent="0.55000000000000004">
      <c r="A65" s="685"/>
      <c r="B65" s="673" t="s">
        <v>117</v>
      </c>
      <c r="C65" s="612">
        <v>550000</v>
      </c>
      <c r="D65" s="635"/>
      <c r="E65" s="592"/>
      <c r="F65" s="592"/>
      <c r="G65" s="592"/>
      <c r="H65" s="592"/>
      <c r="I65" s="593"/>
    </row>
    <row r="66" spans="1:9" ht="23.25" thickBot="1" x14ac:dyDescent="0.6">
      <c r="A66" s="647">
        <v>51</v>
      </c>
      <c r="B66" s="604" t="s">
        <v>118</v>
      </c>
      <c r="C66" s="619"/>
      <c r="D66" s="620"/>
      <c r="E66" s="604"/>
      <c r="F66" s="604"/>
      <c r="G66" s="604"/>
      <c r="H66" s="604"/>
      <c r="I66" s="605"/>
    </row>
    <row r="67" spans="1:9" ht="23.25" thickBot="1" x14ac:dyDescent="0.6">
      <c r="A67" s="686"/>
      <c r="B67" s="687" t="s">
        <v>162</v>
      </c>
      <c r="C67" s="688"/>
      <c r="D67" s="624"/>
      <c r="E67" s="625"/>
      <c r="F67" s="625"/>
      <c r="G67" s="625"/>
      <c r="H67" s="625"/>
      <c r="I67" s="671"/>
    </row>
    <row r="68" spans="1:9" ht="23.25" thickBot="1" x14ac:dyDescent="0.6">
      <c r="A68" s="689"/>
      <c r="B68" s="690" t="s">
        <v>35</v>
      </c>
      <c r="C68" s="691"/>
      <c r="D68" s="624"/>
      <c r="E68" s="625"/>
      <c r="F68" s="625"/>
      <c r="G68" s="625"/>
      <c r="H68" s="625"/>
      <c r="I68" s="671"/>
    </row>
    <row r="69" spans="1:9" x14ac:dyDescent="0.55000000000000004">
      <c r="A69" s="653"/>
      <c r="B69" s="611" t="s">
        <v>119</v>
      </c>
      <c r="C69" s="692"/>
      <c r="D69" s="635"/>
      <c r="E69" s="592"/>
      <c r="F69" s="592"/>
      <c r="G69" s="592"/>
      <c r="H69" s="592"/>
      <c r="I69" s="593"/>
    </row>
    <row r="70" spans="1:9" x14ac:dyDescent="0.55000000000000004">
      <c r="A70" s="642"/>
      <c r="B70" s="693" t="s">
        <v>36</v>
      </c>
      <c r="C70" s="613">
        <v>541000</v>
      </c>
      <c r="D70" s="596"/>
      <c r="E70" s="597"/>
      <c r="F70" s="597"/>
      <c r="G70" s="597"/>
      <c r="H70" s="597"/>
      <c r="I70" s="598"/>
    </row>
    <row r="71" spans="1:9" x14ac:dyDescent="0.55000000000000004">
      <c r="A71" s="642">
        <v>52</v>
      </c>
      <c r="B71" s="599" t="s">
        <v>121</v>
      </c>
      <c r="C71" s="613">
        <v>410100</v>
      </c>
      <c r="D71" s="596"/>
      <c r="E71" s="597"/>
      <c r="F71" s="597"/>
      <c r="G71" s="597"/>
      <c r="H71" s="597"/>
      <c r="I71" s="598"/>
    </row>
    <row r="72" spans="1:9" x14ac:dyDescent="0.55000000000000004">
      <c r="A72" s="642">
        <v>53</v>
      </c>
      <c r="B72" s="599" t="s">
        <v>122</v>
      </c>
      <c r="C72" s="613">
        <v>410200</v>
      </c>
      <c r="D72" s="596"/>
      <c r="E72" s="597"/>
      <c r="F72" s="597"/>
      <c r="G72" s="597"/>
      <c r="H72" s="597"/>
      <c r="I72" s="598"/>
    </row>
    <row r="73" spans="1:9" x14ac:dyDescent="0.55000000000000004">
      <c r="A73" s="642">
        <v>54</v>
      </c>
      <c r="B73" s="599" t="s">
        <v>123</v>
      </c>
      <c r="C73" s="613">
        <v>410300</v>
      </c>
      <c r="D73" s="596"/>
      <c r="E73" s="597"/>
      <c r="F73" s="597"/>
      <c r="G73" s="597"/>
      <c r="H73" s="597"/>
      <c r="I73" s="598"/>
    </row>
    <row r="74" spans="1:9" x14ac:dyDescent="0.55000000000000004">
      <c r="A74" s="642">
        <v>55</v>
      </c>
      <c r="B74" s="599" t="s">
        <v>124</v>
      </c>
      <c r="C74" s="613">
        <v>410400</v>
      </c>
      <c r="D74" s="596"/>
      <c r="E74" s="597"/>
      <c r="F74" s="597"/>
      <c r="G74" s="597"/>
      <c r="H74" s="597"/>
      <c r="I74" s="598"/>
    </row>
    <row r="75" spans="1:9" x14ac:dyDescent="0.55000000000000004">
      <c r="A75" s="642">
        <v>56</v>
      </c>
      <c r="B75" s="599" t="s">
        <v>125</v>
      </c>
      <c r="C75" s="613">
        <v>410500</v>
      </c>
      <c r="D75" s="596"/>
      <c r="E75" s="597"/>
      <c r="F75" s="597"/>
      <c r="G75" s="597"/>
      <c r="H75" s="597"/>
      <c r="I75" s="598"/>
    </row>
    <row r="76" spans="1:9" x14ac:dyDescent="0.55000000000000004">
      <c r="A76" s="642">
        <v>57</v>
      </c>
      <c r="B76" s="599" t="s">
        <v>126</v>
      </c>
      <c r="C76" s="613">
        <v>410600</v>
      </c>
      <c r="D76" s="596"/>
      <c r="E76" s="597"/>
      <c r="F76" s="597"/>
      <c r="G76" s="597"/>
      <c r="H76" s="597"/>
      <c r="I76" s="598"/>
    </row>
    <row r="77" spans="1:9" x14ac:dyDescent="0.55000000000000004">
      <c r="A77" s="642">
        <v>58</v>
      </c>
      <c r="B77" s="599" t="s">
        <v>127</v>
      </c>
      <c r="C77" s="613">
        <v>410700</v>
      </c>
      <c r="D77" s="596"/>
      <c r="E77" s="597"/>
      <c r="F77" s="597"/>
      <c r="G77" s="597"/>
      <c r="H77" s="597"/>
      <c r="I77" s="598"/>
    </row>
    <row r="78" spans="1:9" x14ac:dyDescent="0.55000000000000004">
      <c r="A78" s="642">
        <v>59</v>
      </c>
      <c r="B78" s="599" t="s">
        <v>128</v>
      </c>
      <c r="C78" s="613">
        <v>410800</v>
      </c>
      <c r="D78" s="596"/>
      <c r="E78" s="597"/>
      <c r="F78" s="597"/>
      <c r="G78" s="597"/>
      <c r="H78" s="597"/>
      <c r="I78" s="598"/>
    </row>
    <row r="79" spans="1:9" x14ac:dyDescent="0.55000000000000004">
      <c r="A79" s="642">
        <v>60</v>
      </c>
      <c r="B79" s="599" t="s">
        <v>129</v>
      </c>
      <c r="C79" s="613">
        <v>410900</v>
      </c>
      <c r="D79" s="596"/>
      <c r="E79" s="597"/>
      <c r="F79" s="597"/>
      <c r="G79" s="597"/>
      <c r="H79" s="597"/>
      <c r="I79" s="598"/>
    </row>
    <row r="80" spans="1:9" x14ac:dyDescent="0.55000000000000004">
      <c r="A80" s="642">
        <v>61</v>
      </c>
      <c r="B80" s="599" t="s">
        <v>130</v>
      </c>
      <c r="C80" s="613">
        <v>411000</v>
      </c>
      <c r="D80" s="596"/>
      <c r="E80" s="597"/>
      <c r="F80" s="597"/>
      <c r="G80" s="597"/>
      <c r="H80" s="597"/>
      <c r="I80" s="598"/>
    </row>
    <row r="81" spans="1:9" x14ac:dyDescent="0.55000000000000004">
      <c r="A81" s="642">
        <v>62</v>
      </c>
      <c r="B81" s="599" t="s">
        <v>131</v>
      </c>
      <c r="C81" s="613">
        <v>411100</v>
      </c>
      <c r="D81" s="596"/>
      <c r="E81" s="597"/>
      <c r="F81" s="597"/>
      <c r="G81" s="597"/>
      <c r="H81" s="597"/>
      <c r="I81" s="598"/>
    </row>
    <row r="82" spans="1:9" x14ac:dyDescent="0.55000000000000004">
      <c r="A82" s="642">
        <v>63</v>
      </c>
      <c r="B82" s="599" t="s">
        <v>132</v>
      </c>
      <c r="C82" s="613">
        <v>411200</v>
      </c>
      <c r="D82" s="596"/>
      <c r="E82" s="597"/>
      <c r="F82" s="597"/>
      <c r="G82" s="597"/>
      <c r="H82" s="597"/>
      <c r="I82" s="598"/>
    </row>
    <row r="83" spans="1:9" x14ac:dyDescent="0.55000000000000004">
      <c r="A83" s="642">
        <v>64</v>
      </c>
      <c r="B83" s="599" t="s">
        <v>133</v>
      </c>
      <c r="C83" s="613">
        <v>411300</v>
      </c>
      <c r="D83" s="596"/>
      <c r="E83" s="597"/>
      <c r="F83" s="597"/>
      <c r="G83" s="597"/>
      <c r="H83" s="597"/>
      <c r="I83" s="598"/>
    </row>
    <row r="84" spans="1:9" x14ac:dyDescent="0.55000000000000004">
      <c r="A84" s="642">
        <v>65</v>
      </c>
      <c r="B84" s="599" t="s">
        <v>134</v>
      </c>
      <c r="C84" s="613">
        <v>411400</v>
      </c>
      <c r="D84" s="596"/>
      <c r="E84" s="597"/>
      <c r="F84" s="597"/>
      <c r="G84" s="597"/>
      <c r="H84" s="597"/>
      <c r="I84" s="598"/>
    </row>
    <row r="85" spans="1:9" x14ac:dyDescent="0.55000000000000004">
      <c r="A85" s="642">
        <v>66</v>
      </c>
      <c r="B85" s="599" t="s">
        <v>135</v>
      </c>
      <c r="C85" s="613">
        <v>411500</v>
      </c>
      <c r="D85" s="596"/>
      <c r="E85" s="597"/>
      <c r="F85" s="597"/>
      <c r="G85" s="597"/>
      <c r="H85" s="597"/>
      <c r="I85" s="598"/>
    </row>
    <row r="86" spans="1:9" x14ac:dyDescent="0.55000000000000004">
      <c r="A86" s="642">
        <v>67</v>
      </c>
      <c r="B86" s="599" t="s">
        <v>136</v>
      </c>
      <c r="C86" s="613">
        <v>411600</v>
      </c>
      <c r="D86" s="596"/>
      <c r="E86" s="597"/>
      <c r="F86" s="597"/>
      <c r="G86" s="597"/>
      <c r="H86" s="597"/>
      <c r="I86" s="598"/>
    </row>
    <row r="87" spans="1:9" x14ac:dyDescent="0.55000000000000004">
      <c r="A87" s="642">
        <v>68</v>
      </c>
      <c r="B87" s="599" t="s">
        <v>137</v>
      </c>
      <c r="C87" s="613">
        <v>411700</v>
      </c>
      <c r="D87" s="596"/>
      <c r="E87" s="597"/>
      <c r="F87" s="597"/>
      <c r="G87" s="597"/>
      <c r="H87" s="597"/>
      <c r="I87" s="598"/>
    </row>
    <row r="88" spans="1:9" ht="23.25" thickBot="1" x14ac:dyDescent="0.6">
      <c r="A88" s="647">
        <v>69</v>
      </c>
      <c r="B88" s="603" t="s">
        <v>138</v>
      </c>
      <c r="C88" s="619">
        <v>411800</v>
      </c>
      <c r="D88" s="620"/>
      <c r="E88" s="604"/>
      <c r="F88" s="604"/>
      <c r="G88" s="604"/>
      <c r="H88" s="604"/>
      <c r="I88" s="605"/>
    </row>
    <row r="89" spans="1:9" ht="23.25" thickBot="1" x14ac:dyDescent="0.6">
      <c r="A89" s="694"/>
      <c r="B89" s="695" t="s">
        <v>140</v>
      </c>
      <c r="C89" s="696"/>
      <c r="D89" s="624"/>
      <c r="E89" s="625"/>
      <c r="F89" s="625"/>
      <c r="G89" s="625"/>
      <c r="H89" s="625"/>
      <c r="I89" s="671"/>
    </row>
    <row r="90" spans="1:9" x14ac:dyDescent="0.55000000000000004">
      <c r="A90" s="653"/>
      <c r="B90" s="697" t="s">
        <v>37</v>
      </c>
      <c r="C90" s="612">
        <v>542000</v>
      </c>
      <c r="D90" s="635"/>
      <c r="E90" s="592"/>
      <c r="F90" s="592"/>
      <c r="G90" s="592"/>
      <c r="H90" s="592"/>
      <c r="I90" s="593"/>
    </row>
    <row r="91" spans="1:9" x14ac:dyDescent="0.55000000000000004">
      <c r="A91" s="647">
        <v>70</v>
      </c>
      <c r="B91" s="698"/>
      <c r="C91" s="619"/>
      <c r="D91" s="620"/>
      <c r="E91" s="604"/>
      <c r="F91" s="604"/>
      <c r="G91" s="604"/>
      <c r="H91" s="604"/>
      <c r="I91" s="605"/>
    </row>
    <row r="92" spans="1:9" ht="23.25" thickBot="1" x14ac:dyDescent="0.6">
      <c r="A92" s="699"/>
      <c r="B92" s="700"/>
      <c r="C92" s="701"/>
      <c r="D92" s="702"/>
      <c r="E92" s="703"/>
      <c r="F92" s="703"/>
      <c r="G92" s="703"/>
      <c r="H92" s="703"/>
      <c r="I92" s="704"/>
    </row>
    <row r="93" spans="1:9" ht="23.25" thickBot="1" x14ac:dyDescent="0.6">
      <c r="A93" s="694"/>
      <c r="B93" s="695" t="s">
        <v>141</v>
      </c>
      <c r="C93" s="705"/>
      <c r="D93" s="624"/>
      <c r="E93" s="625"/>
      <c r="F93" s="625"/>
      <c r="G93" s="625"/>
      <c r="H93" s="625"/>
      <c r="I93" s="671"/>
    </row>
    <row r="94" spans="1:9" ht="23.25" thickBot="1" x14ac:dyDescent="0.6">
      <c r="A94" s="706"/>
      <c r="B94" s="707" t="s">
        <v>38</v>
      </c>
      <c r="C94" s="708"/>
      <c r="D94" s="624"/>
      <c r="E94" s="625"/>
      <c r="F94" s="625"/>
      <c r="G94" s="625"/>
      <c r="H94" s="625"/>
      <c r="I94" s="671"/>
    </row>
    <row r="95" spans="1:9" x14ac:dyDescent="0.55000000000000004">
      <c r="A95" s="653"/>
      <c r="B95" s="611" t="s">
        <v>39</v>
      </c>
      <c r="C95" s="612">
        <v>510000</v>
      </c>
      <c r="D95" s="635"/>
      <c r="E95" s="592"/>
      <c r="F95" s="592"/>
      <c r="G95" s="592"/>
      <c r="H95" s="592"/>
      <c r="I95" s="593"/>
    </row>
    <row r="96" spans="1:9" x14ac:dyDescent="0.55000000000000004">
      <c r="A96" s="642">
        <v>71</v>
      </c>
      <c r="B96" s="597" t="s">
        <v>142</v>
      </c>
      <c r="C96" s="613">
        <v>110100</v>
      </c>
      <c r="D96" s="596"/>
      <c r="E96" s="597"/>
      <c r="F96" s="597"/>
      <c r="G96" s="597"/>
      <c r="H96" s="597"/>
      <c r="I96" s="598"/>
    </row>
    <row r="97" spans="1:9" x14ac:dyDescent="0.55000000000000004">
      <c r="A97" s="642">
        <v>72</v>
      </c>
      <c r="B97" s="597" t="s">
        <v>143</v>
      </c>
      <c r="C97" s="613">
        <v>110200</v>
      </c>
      <c r="D97" s="596"/>
      <c r="E97" s="597"/>
      <c r="F97" s="597"/>
      <c r="G97" s="597"/>
      <c r="H97" s="597"/>
      <c r="I97" s="598"/>
    </row>
    <row r="98" spans="1:9" x14ac:dyDescent="0.55000000000000004">
      <c r="A98" s="642">
        <v>73</v>
      </c>
      <c r="B98" s="597" t="s">
        <v>144</v>
      </c>
      <c r="C98" s="613">
        <v>110300</v>
      </c>
      <c r="D98" s="596"/>
      <c r="E98" s="597"/>
      <c r="F98" s="597"/>
      <c r="G98" s="597"/>
      <c r="H98" s="597"/>
      <c r="I98" s="598"/>
    </row>
    <row r="99" spans="1:9" x14ac:dyDescent="0.55000000000000004">
      <c r="A99" s="642">
        <v>74</v>
      </c>
      <c r="B99" s="597" t="s">
        <v>157</v>
      </c>
      <c r="C99" s="613">
        <v>110400</v>
      </c>
      <c r="D99" s="596"/>
      <c r="E99" s="597"/>
      <c r="F99" s="597"/>
      <c r="G99" s="597"/>
      <c r="H99" s="597"/>
      <c r="I99" s="598"/>
    </row>
    <row r="100" spans="1:9" x14ac:dyDescent="0.55000000000000004">
      <c r="A100" s="642">
        <v>75</v>
      </c>
      <c r="B100" s="597" t="s">
        <v>158</v>
      </c>
      <c r="C100" s="613">
        <v>110500</v>
      </c>
      <c r="D100" s="596"/>
      <c r="E100" s="597"/>
      <c r="F100" s="597"/>
      <c r="G100" s="597"/>
      <c r="H100" s="597"/>
      <c r="I100" s="598"/>
    </row>
    <row r="101" spans="1:9" x14ac:dyDescent="0.55000000000000004">
      <c r="A101" s="642">
        <v>76</v>
      </c>
      <c r="B101" s="597" t="s">
        <v>159</v>
      </c>
      <c r="C101" s="613">
        <v>110600</v>
      </c>
      <c r="D101" s="596"/>
      <c r="E101" s="597"/>
      <c r="F101" s="597"/>
      <c r="G101" s="597"/>
      <c r="H101" s="597"/>
      <c r="I101" s="598"/>
    </row>
    <row r="102" spans="1:9" x14ac:dyDescent="0.55000000000000004">
      <c r="A102" s="709">
        <v>77</v>
      </c>
      <c r="B102" s="597" t="s">
        <v>145</v>
      </c>
      <c r="C102" s="613">
        <v>110700</v>
      </c>
      <c r="D102" s="596"/>
      <c r="E102" s="597"/>
      <c r="F102" s="597"/>
      <c r="G102" s="597"/>
      <c r="H102" s="597"/>
      <c r="I102" s="598"/>
    </row>
    <row r="103" spans="1:9" x14ac:dyDescent="0.55000000000000004">
      <c r="A103" s="642">
        <v>78</v>
      </c>
      <c r="B103" s="597" t="s">
        <v>146</v>
      </c>
      <c r="C103" s="613">
        <v>110800</v>
      </c>
      <c r="D103" s="596"/>
      <c r="E103" s="597"/>
      <c r="F103" s="597"/>
      <c r="G103" s="597"/>
      <c r="H103" s="597"/>
      <c r="I103" s="598"/>
    </row>
    <row r="104" spans="1:9" x14ac:dyDescent="0.55000000000000004">
      <c r="A104" s="642">
        <v>79</v>
      </c>
      <c r="B104" s="597" t="s">
        <v>147</v>
      </c>
      <c r="C104" s="613">
        <v>110900</v>
      </c>
      <c r="D104" s="596"/>
      <c r="E104" s="597"/>
      <c r="F104" s="597"/>
      <c r="G104" s="597"/>
      <c r="H104" s="597"/>
      <c r="I104" s="598"/>
    </row>
    <row r="105" spans="1:9" x14ac:dyDescent="0.55000000000000004">
      <c r="A105" s="642">
        <v>80</v>
      </c>
      <c r="B105" s="597" t="s">
        <v>148</v>
      </c>
      <c r="C105" s="613">
        <v>111000</v>
      </c>
      <c r="D105" s="596"/>
      <c r="E105" s="597"/>
      <c r="F105" s="597"/>
      <c r="G105" s="597"/>
      <c r="H105" s="597"/>
      <c r="I105" s="598"/>
    </row>
    <row r="106" spans="1:9" x14ac:dyDescent="0.55000000000000004">
      <c r="A106" s="642">
        <v>81</v>
      </c>
      <c r="B106" s="597" t="s">
        <v>149</v>
      </c>
      <c r="C106" s="613">
        <v>111100</v>
      </c>
      <c r="D106" s="596"/>
      <c r="E106" s="597"/>
      <c r="F106" s="597"/>
      <c r="G106" s="597"/>
      <c r="H106" s="597"/>
      <c r="I106" s="598"/>
    </row>
    <row r="107" spans="1:9" x14ac:dyDescent="0.55000000000000004">
      <c r="A107" s="642">
        <v>82</v>
      </c>
      <c r="B107" s="597" t="s">
        <v>150</v>
      </c>
      <c r="C107" s="613">
        <v>111200</v>
      </c>
      <c r="D107" s="596"/>
      <c r="E107" s="597"/>
      <c r="F107" s="597"/>
      <c r="G107" s="597"/>
      <c r="H107" s="597"/>
      <c r="I107" s="598"/>
    </row>
    <row r="108" spans="1:9" x14ac:dyDescent="0.55000000000000004">
      <c r="A108" s="642">
        <v>83</v>
      </c>
      <c r="B108" s="597" t="s">
        <v>151</v>
      </c>
      <c r="C108" s="613">
        <v>120100</v>
      </c>
      <c r="D108" s="596"/>
      <c r="E108" s="597"/>
      <c r="F108" s="597"/>
      <c r="G108" s="597"/>
      <c r="H108" s="597"/>
      <c r="I108" s="598"/>
    </row>
    <row r="109" spans="1:9" x14ac:dyDescent="0.55000000000000004">
      <c r="A109" s="642">
        <v>84</v>
      </c>
      <c r="B109" s="597" t="s">
        <v>152</v>
      </c>
      <c r="C109" s="613">
        <v>120200</v>
      </c>
      <c r="D109" s="596"/>
      <c r="E109" s="597"/>
      <c r="F109" s="597"/>
      <c r="G109" s="597"/>
      <c r="H109" s="597"/>
      <c r="I109" s="598"/>
    </row>
    <row r="110" spans="1:9" x14ac:dyDescent="0.55000000000000004">
      <c r="A110" s="642">
        <v>85</v>
      </c>
      <c r="B110" s="597" t="s">
        <v>153</v>
      </c>
      <c r="C110" s="613">
        <v>120300</v>
      </c>
      <c r="D110" s="596"/>
      <c r="E110" s="597"/>
      <c r="F110" s="597"/>
      <c r="G110" s="597"/>
      <c r="H110" s="597"/>
      <c r="I110" s="598"/>
    </row>
    <row r="111" spans="1:9" x14ac:dyDescent="0.55000000000000004">
      <c r="A111" s="642">
        <v>86</v>
      </c>
      <c r="B111" s="597" t="s">
        <v>154</v>
      </c>
      <c r="C111" s="613">
        <v>120600</v>
      </c>
      <c r="D111" s="596"/>
      <c r="E111" s="597"/>
      <c r="F111" s="597"/>
      <c r="G111" s="597"/>
      <c r="H111" s="597"/>
      <c r="I111" s="598"/>
    </row>
    <row r="112" spans="1:9" x14ac:dyDescent="0.55000000000000004">
      <c r="A112" s="642">
        <v>87</v>
      </c>
      <c r="B112" s="597" t="s">
        <v>155</v>
      </c>
      <c r="C112" s="613">
        <v>120700</v>
      </c>
      <c r="D112" s="596"/>
      <c r="E112" s="597"/>
      <c r="F112" s="597"/>
      <c r="G112" s="597"/>
      <c r="H112" s="597"/>
      <c r="I112" s="598"/>
    </row>
    <row r="113" spans="1:9" ht="23.25" thickBot="1" x14ac:dyDescent="0.6">
      <c r="A113" s="647">
        <v>88</v>
      </c>
      <c r="B113" s="604" t="s">
        <v>156</v>
      </c>
      <c r="C113" s="619">
        <v>120900</v>
      </c>
      <c r="D113" s="620"/>
      <c r="E113" s="604"/>
      <c r="F113" s="604"/>
      <c r="G113" s="604"/>
      <c r="H113" s="604"/>
      <c r="I113" s="605"/>
    </row>
    <row r="114" spans="1:9" ht="23.25" thickBot="1" x14ac:dyDescent="0.6">
      <c r="A114" s="710"/>
      <c r="B114" s="711" t="s">
        <v>160</v>
      </c>
      <c r="C114" s="608"/>
      <c r="D114" s="624"/>
      <c r="E114" s="625"/>
      <c r="F114" s="625"/>
      <c r="G114" s="625"/>
      <c r="H114" s="625"/>
      <c r="I114" s="671"/>
    </row>
    <row r="115" spans="1:9" ht="23.25" thickBot="1" x14ac:dyDescent="0.6">
      <c r="A115" s="712"/>
      <c r="B115" s="713" t="s">
        <v>250</v>
      </c>
      <c r="C115" s="714"/>
      <c r="D115" s="624"/>
      <c r="E115" s="625"/>
      <c r="F115" s="625"/>
      <c r="G115" s="625"/>
      <c r="H115" s="625"/>
      <c r="I115" s="671"/>
    </row>
  </sheetData>
  <mergeCells count="7">
    <mergeCell ref="D2:I3"/>
    <mergeCell ref="A1:I1"/>
    <mergeCell ref="C2:C3"/>
    <mergeCell ref="D4:I4"/>
    <mergeCell ref="A2:A5"/>
    <mergeCell ref="B3:B5"/>
    <mergeCell ref="C4:C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20"/>
  <sheetViews>
    <sheetView view="pageBreakPreview" topLeftCell="A106" zoomScale="86" zoomScaleSheetLayoutView="86" workbookViewId="0">
      <selection activeCell="A7" sqref="A7:XFD14"/>
    </sheetView>
  </sheetViews>
  <sheetFormatPr defaultRowHeight="22.5" x14ac:dyDescent="0.55000000000000004"/>
  <cols>
    <col min="1" max="1" width="3.28515625" style="1109" customWidth="1"/>
    <col min="2" max="2" width="17.85546875" style="1110" customWidth="1"/>
    <col min="3" max="3" width="7.28515625" style="960" customWidth="1"/>
    <col min="4" max="4" width="6.85546875" style="717" customWidth="1"/>
    <col min="5" max="5" width="5.140625" style="717" customWidth="1"/>
    <col min="6" max="6" width="9.140625" style="583" customWidth="1"/>
    <col min="7" max="7" width="7.28515625" style="583" customWidth="1"/>
    <col min="8" max="8" width="10" style="583" customWidth="1"/>
    <col min="9" max="9" width="5.7109375" style="1111" customWidth="1"/>
    <col min="10" max="10" width="8.42578125" style="583" customWidth="1"/>
    <col min="11" max="11" width="8.85546875" style="583" customWidth="1"/>
    <col min="12" max="12" width="5.28515625" style="1112" customWidth="1"/>
    <col min="13" max="13" width="7" style="1112" customWidth="1"/>
    <col min="14" max="15" width="7.5703125" style="1112" customWidth="1"/>
    <col min="16" max="16" width="7.7109375" style="1112" customWidth="1"/>
    <col min="17" max="17" width="5.28515625" style="1112" customWidth="1"/>
    <col min="18" max="18" width="7.5703125" style="583" customWidth="1"/>
    <col min="19" max="253" width="9.140625" style="583"/>
    <col min="254" max="254" width="4.140625" style="583" customWidth="1"/>
    <col min="255" max="255" width="26.5703125" style="583" customWidth="1"/>
    <col min="256" max="256" width="4.7109375" style="583" customWidth="1"/>
    <col min="257" max="258" width="10.140625" style="583" customWidth="1"/>
    <col min="259" max="259" width="10.7109375" style="583" customWidth="1"/>
    <col min="260" max="262" width="10.140625" style="583" customWidth="1"/>
    <col min="263" max="263" width="10.28515625" style="583" customWidth="1"/>
    <col min="264" max="264" width="10.140625" style="583" customWidth="1"/>
    <col min="265" max="265" width="10" style="583" customWidth="1"/>
    <col min="266" max="266" width="10.28515625" style="583" customWidth="1"/>
    <col min="267" max="269" width="9.140625" style="583"/>
    <col min="270" max="270" width="9.28515625" style="583" customWidth="1"/>
    <col min="271" max="509" width="9.140625" style="583"/>
    <col min="510" max="510" width="4.140625" style="583" customWidth="1"/>
    <col min="511" max="511" width="26.5703125" style="583" customWidth="1"/>
    <col min="512" max="512" width="4.7109375" style="583" customWidth="1"/>
    <col min="513" max="514" width="10.140625" style="583" customWidth="1"/>
    <col min="515" max="515" width="10.7109375" style="583" customWidth="1"/>
    <col min="516" max="518" width="10.140625" style="583" customWidth="1"/>
    <col min="519" max="519" width="10.28515625" style="583" customWidth="1"/>
    <col min="520" max="520" width="10.140625" style="583" customWidth="1"/>
    <col min="521" max="521" width="10" style="583" customWidth="1"/>
    <col min="522" max="522" width="10.28515625" style="583" customWidth="1"/>
    <col min="523" max="525" width="9.140625" style="583"/>
    <col min="526" max="526" width="9.28515625" style="583" customWidth="1"/>
    <col min="527" max="765" width="9.140625" style="583"/>
    <col min="766" max="766" width="4.140625" style="583" customWidth="1"/>
    <col min="767" max="767" width="26.5703125" style="583" customWidth="1"/>
    <col min="768" max="768" width="4.7109375" style="583" customWidth="1"/>
    <col min="769" max="770" width="10.140625" style="583" customWidth="1"/>
    <col min="771" max="771" width="10.7109375" style="583" customWidth="1"/>
    <col min="772" max="774" width="10.140625" style="583" customWidth="1"/>
    <col min="775" max="775" width="10.28515625" style="583" customWidth="1"/>
    <col min="776" max="776" width="10.140625" style="583" customWidth="1"/>
    <col min="777" max="777" width="10" style="583" customWidth="1"/>
    <col min="778" max="778" width="10.28515625" style="583" customWidth="1"/>
    <col min="779" max="781" width="9.140625" style="583"/>
    <col min="782" max="782" width="9.28515625" style="583" customWidth="1"/>
    <col min="783" max="1021" width="9.140625" style="583"/>
    <col min="1022" max="1022" width="4.140625" style="583" customWidth="1"/>
    <col min="1023" max="1023" width="26.5703125" style="583" customWidth="1"/>
    <col min="1024" max="1024" width="4.7109375" style="583" customWidth="1"/>
    <col min="1025" max="1026" width="10.140625" style="583" customWidth="1"/>
    <col min="1027" max="1027" width="10.7109375" style="583" customWidth="1"/>
    <col min="1028" max="1030" width="10.140625" style="583" customWidth="1"/>
    <col min="1031" max="1031" width="10.28515625" style="583" customWidth="1"/>
    <col min="1032" max="1032" width="10.140625" style="583" customWidth="1"/>
    <col min="1033" max="1033" width="10" style="583" customWidth="1"/>
    <col min="1034" max="1034" width="10.28515625" style="583" customWidth="1"/>
    <col min="1035" max="1037" width="9.140625" style="583"/>
    <col min="1038" max="1038" width="9.28515625" style="583" customWidth="1"/>
    <col min="1039" max="1277" width="9.140625" style="583"/>
    <col min="1278" max="1278" width="4.140625" style="583" customWidth="1"/>
    <col min="1279" max="1279" width="26.5703125" style="583" customWidth="1"/>
    <col min="1280" max="1280" width="4.7109375" style="583" customWidth="1"/>
    <col min="1281" max="1282" width="10.140625" style="583" customWidth="1"/>
    <col min="1283" max="1283" width="10.7109375" style="583" customWidth="1"/>
    <col min="1284" max="1286" width="10.140625" style="583" customWidth="1"/>
    <col min="1287" max="1287" width="10.28515625" style="583" customWidth="1"/>
    <col min="1288" max="1288" width="10.140625" style="583" customWidth="1"/>
    <col min="1289" max="1289" width="10" style="583" customWidth="1"/>
    <col min="1290" max="1290" width="10.28515625" style="583" customWidth="1"/>
    <col min="1291" max="1293" width="9.140625" style="583"/>
    <col min="1294" max="1294" width="9.28515625" style="583" customWidth="1"/>
    <col min="1295" max="1533" width="9.140625" style="583"/>
    <col min="1534" max="1534" width="4.140625" style="583" customWidth="1"/>
    <col min="1535" max="1535" width="26.5703125" style="583" customWidth="1"/>
    <col min="1536" max="1536" width="4.7109375" style="583" customWidth="1"/>
    <col min="1537" max="1538" width="10.140625" style="583" customWidth="1"/>
    <col min="1539" max="1539" width="10.7109375" style="583" customWidth="1"/>
    <col min="1540" max="1542" width="10.140625" style="583" customWidth="1"/>
    <col min="1543" max="1543" width="10.28515625" style="583" customWidth="1"/>
    <col min="1544" max="1544" width="10.140625" style="583" customWidth="1"/>
    <col min="1545" max="1545" width="10" style="583" customWidth="1"/>
    <col min="1546" max="1546" width="10.28515625" style="583" customWidth="1"/>
    <col min="1547" max="1549" width="9.140625" style="583"/>
    <col min="1550" max="1550" width="9.28515625" style="583" customWidth="1"/>
    <col min="1551" max="1789" width="9.140625" style="583"/>
    <col min="1790" max="1790" width="4.140625" style="583" customWidth="1"/>
    <col min="1791" max="1791" width="26.5703125" style="583" customWidth="1"/>
    <col min="1792" max="1792" width="4.7109375" style="583" customWidth="1"/>
    <col min="1793" max="1794" width="10.140625" style="583" customWidth="1"/>
    <col min="1795" max="1795" width="10.7109375" style="583" customWidth="1"/>
    <col min="1796" max="1798" width="10.140625" style="583" customWidth="1"/>
    <col min="1799" max="1799" width="10.28515625" style="583" customWidth="1"/>
    <col min="1800" max="1800" width="10.140625" style="583" customWidth="1"/>
    <col min="1801" max="1801" width="10" style="583" customWidth="1"/>
    <col min="1802" max="1802" width="10.28515625" style="583" customWidth="1"/>
    <col min="1803" max="1805" width="9.140625" style="583"/>
    <col min="1806" max="1806" width="9.28515625" style="583" customWidth="1"/>
    <col min="1807" max="2045" width="9.140625" style="583"/>
    <col min="2046" max="2046" width="4.140625" style="583" customWidth="1"/>
    <col min="2047" max="2047" width="26.5703125" style="583" customWidth="1"/>
    <col min="2048" max="2048" width="4.7109375" style="583" customWidth="1"/>
    <col min="2049" max="2050" width="10.140625" style="583" customWidth="1"/>
    <col min="2051" max="2051" width="10.7109375" style="583" customWidth="1"/>
    <col min="2052" max="2054" width="10.140625" style="583" customWidth="1"/>
    <col min="2055" max="2055" width="10.28515625" style="583" customWidth="1"/>
    <col min="2056" max="2056" width="10.140625" style="583" customWidth="1"/>
    <col min="2057" max="2057" width="10" style="583" customWidth="1"/>
    <col min="2058" max="2058" width="10.28515625" style="583" customWidth="1"/>
    <col min="2059" max="2061" width="9.140625" style="583"/>
    <col min="2062" max="2062" width="9.28515625" style="583" customWidth="1"/>
    <col min="2063" max="2301" width="9.140625" style="583"/>
    <col min="2302" max="2302" width="4.140625" style="583" customWidth="1"/>
    <col min="2303" max="2303" width="26.5703125" style="583" customWidth="1"/>
    <col min="2304" max="2304" width="4.7109375" style="583" customWidth="1"/>
    <col min="2305" max="2306" width="10.140625" style="583" customWidth="1"/>
    <col min="2307" max="2307" width="10.7109375" style="583" customWidth="1"/>
    <col min="2308" max="2310" width="10.140625" style="583" customWidth="1"/>
    <col min="2311" max="2311" width="10.28515625" style="583" customWidth="1"/>
    <col min="2312" max="2312" width="10.140625" style="583" customWidth="1"/>
    <col min="2313" max="2313" width="10" style="583" customWidth="1"/>
    <col min="2314" max="2314" width="10.28515625" style="583" customWidth="1"/>
    <col min="2315" max="2317" width="9.140625" style="583"/>
    <col min="2318" max="2318" width="9.28515625" style="583" customWidth="1"/>
    <col min="2319" max="2557" width="9.140625" style="583"/>
    <col min="2558" max="2558" width="4.140625" style="583" customWidth="1"/>
    <col min="2559" max="2559" width="26.5703125" style="583" customWidth="1"/>
    <col min="2560" max="2560" width="4.7109375" style="583" customWidth="1"/>
    <col min="2561" max="2562" width="10.140625" style="583" customWidth="1"/>
    <col min="2563" max="2563" width="10.7109375" style="583" customWidth="1"/>
    <col min="2564" max="2566" width="10.140625" style="583" customWidth="1"/>
    <col min="2567" max="2567" width="10.28515625" style="583" customWidth="1"/>
    <col min="2568" max="2568" width="10.140625" style="583" customWidth="1"/>
    <col min="2569" max="2569" width="10" style="583" customWidth="1"/>
    <col min="2570" max="2570" width="10.28515625" style="583" customWidth="1"/>
    <col min="2571" max="2573" width="9.140625" style="583"/>
    <col min="2574" max="2574" width="9.28515625" style="583" customWidth="1"/>
    <col min="2575" max="2813" width="9.140625" style="583"/>
    <col min="2814" max="2814" width="4.140625" style="583" customWidth="1"/>
    <col min="2815" max="2815" width="26.5703125" style="583" customWidth="1"/>
    <col min="2816" max="2816" width="4.7109375" style="583" customWidth="1"/>
    <col min="2817" max="2818" width="10.140625" style="583" customWidth="1"/>
    <col min="2819" max="2819" width="10.7109375" style="583" customWidth="1"/>
    <col min="2820" max="2822" width="10.140625" style="583" customWidth="1"/>
    <col min="2823" max="2823" width="10.28515625" style="583" customWidth="1"/>
    <col min="2824" max="2824" width="10.140625" style="583" customWidth="1"/>
    <col min="2825" max="2825" width="10" style="583" customWidth="1"/>
    <col min="2826" max="2826" width="10.28515625" style="583" customWidth="1"/>
    <col min="2827" max="2829" width="9.140625" style="583"/>
    <col min="2830" max="2830" width="9.28515625" style="583" customWidth="1"/>
    <col min="2831" max="3069" width="9.140625" style="583"/>
    <col min="3070" max="3070" width="4.140625" style="583" customWidth="1"/>
    <col min="3071" max="3071" width="26.5703125" style="583" customWidth="1"/>
    <col min="3072" max="3072" width="4.7109375" style="583" customWidth="1"/>
    <col min="3073" max="3074" width="10.140625" style="583" customWidth="1"/>
    <col min="3075" max="3075" width="10.7109375" style="583" customWidth="1"/>
    <col min="3076" max="3078" width="10.140625" style="583" customWidth="1"/>
    <col min="3079" max="3079" width="10.28515625" style="583" customWidth="1"/>
    <col min="3080" max="3080" width="10.140625" style="583" customWidth="1"/>
    <col min="3081" max="3081" width="10" style="583" customWidth="1"/>
    <col min="3082" max="3082" width="10.28515625" style="583" customWidth="1"/>
    <col min="3083" max="3085" width="9.140625" style="583"/>
    <col min="3086" max="3086" width="9.28515625" style="583" customWidth="1"/>
    <col min="3087" max="3325" width="9.140625" style="583"/>
    <col min="3326" max="3326" width="4.140625" style="583" customWidth="1"/>
    <col min="3327" max="3327" width="26.5703125" style="583" customWidth="1"/>
    <col min="3328" max="3328" width="4.7109375" style="583" customWidth="1"/>
    <col min="3329" max="3330" width="10.140625" style="583" customWidth="1"/>
    <col min="3331" max="3331" width="10.7109375" style="583" customWidth="1"/>
    <col min="3332" max="3334" width="10.140625" style="583" customWidth="1"/>
    <col min="3335" max="3335" width="10.28515625" style="583" customWidth="1"/>
    <col min="3336" max="3336" width="10.140625" style="583" customWidth="1"/>
    <col min="3337" max="3337" width="10" style="583" customWidth="1"/>
    <col min="3338" max="3338" width="10.28515625" style="583" customWidth="1"/>
    <col min="3339" max="3341" width="9.140625" style="583"/>
    <col min="3342" max="3342" width="9.28515625" style="583" customWidth="1"/>
    <col min="3343" max="3581" width="9.140625" style="583"/>
    <col min="3582" max="3582" width="4.140625" style="583" customWidth="1"/>
    <col min="3583" max="3583" width="26.5703125" style="583" customWidth="1"/>
    <col min="3584" max="3584" width="4.7109375" style="583" customWidth="1"/>
    <col min="3585" max="3586" width="10.140625" style="583" customWidth="1"/>
    <col min="3587" max="3587" width="10.7109375" style="583" customWidth="1"/>
    <col min="3588" max="3590" width="10.140625" style="583" customWidth="1"/>
    <col min="3591" max="3591" width="10.28515625" style="583" customWidth="1"/>
    <col min="3592" max="3592" width="10.140625" style="583" customWidth="1"/>
    <col min="3593" max="3593" width="10" style="583" customWidth="1"/>
    <col min="3594" max="3594" width="10.28515625" style="583" customWidth="1"/>
    <col min="3595" max="3597" width="9.140625" style="583"/>
    <col min="3598" max="3598" width="9.28515625" style="583" customWidth="1"/>
    <col min="3599" max="3837" width="9.140625" style="583"/>
    <col min="3838" max="3838" width="4.140625" style="583" customWidth="1"/>
    <col min="3839" max="3839" width="26.5703125" style="583" customWidth="1"/>
    <col min="3840" max="3840" width="4.7109375" style="583" customWidth="1"/>
    <col min="3841" max="3842" width="10.140625" style="583" customWidth="1"/>
    <col min="3843" max="3843" width="10.7109375" style="583" customWidth="1"/>
    <col min="3844" max="3846" width="10.140625" style="583" customWidth="1"/>
    <col min="3847" max="3847" width="10.28515625" style="583" customWidth="1"/>
    <col min="3848" max="3848" width="10.140625" style="583" customWidth="1"/>
    <col min="3849" max="3849" width="10" style="583" customWidth="1"/>
    <col min="3850" max="3850" width="10.28515625" style="583" customWidth="1"/>
    <col min="3851" max="3853" width="9.140625" style="583"/>
    <col min="3854" max="3854" width="9.28515625" style="583" customWidth="1"/>
    <col min="3855" max="4093" width="9.140625" style="583"/>
    <col min="4094" max="4094" width="4.140625" style="583" customWidth="1"/>
    <col min="4095" max="4095" width="26.5703125" style="583" customWidth="1"/>
    <col min="4096" max="4096" width="4.7109375" style="583" customWidth="1"/>
    <col min="4097" max="4098" width="10.140625" style="583" customWidth="1"/>
    <col min="4099" max="4099" width="10.7109375" style="583" customWidth="1"/>
    <col min="4100" max="4102" width="10.140625" style="583" customWidth="1"/>
    <col min="4103" max="4103" width="10.28515625" style="583" customWidth="1"/>
    <col min="4104" max="4104" width="10.140625" style="583" customWidth="1"/>
    <col min="4105" max="4105" width="10" style="583" customWidth="1"/>
    <col min="4106" max="4106" width="10.28515625" style="583" customWidth="1"/>
    <col min="4107" max="4109" width="9.140625" style="583"/>
    <col min="4110" max="4110" width="9.28515625" style="583" customWidth="1"/>
    <col min="4111" max="4349" width="9.140625" style="583"/>
    <col min="4350" max="4350" width="4.140625" style="583" customWidth="1"/>
    <col min="4351" max="4351" width="26.5703125" style="583" customWidth="1"/>
    <col min="4352" max="4352" width="4.7109375" style="583" customWidth="1"/>
    <col min="4353" max="4354" width="10.140625" style="583" customWidth="1"/>
    <col min="4355" max="4355" width="10.7109375" style="583" customWidth="1"/>
    <col min="4356" max="4358" width="10.140625" style="583" customWidth="1"/>
    <col min="4359" max="4359" width="10.28515625" style="583" customWidth="1"/>
    <col min="4360" max="4360" width="10.140625" style="583" customWidth="1"/>
    <col min="4361" max="4361" width="10" style="583" customWidth="1"/>
    <col min="4362" max="4362" width="10.28515625" style="583" customWidth="1"/>
    <col min="4363" max="4365" width="9.140625" style="583"/>
    <col min="4366" max="4366" width="9.28515625" style="583" customWidth="1"/>
    <col min="4367" max="4605" width="9.140625" style="583"/>
    <col min="4606" max="4606" width="4.140625" style="583" customWidth="1"/>
    <col min="4607" max="4607" width="26.5703125" style="583" customWidth="1"/>
    <col min="4608" max="4608" width="4.7109375" style="583" customWidth="1"/>
    <col min="4609" max="4610" width="10.140625" style="583" customWidth="1"/>
    <col min="4611" max="4611" width="10.7109375" style="583" customWidth="1"/>
    <col min="4612" max="4614" width="10.140625" style="583" customWidth="1"/>
    <col min="4615" max="4615" width="10.28515625" style="583" customWidth="1"/>
    <col min="4616" max="4616" width="10.140625" style="583" customWidth="1"/>
    <col min="4617" max="4617" width="10" style="583" customWidth="1"/>
    <col min="4618" max="4618" width="10.28515625" style="583" customWidth="1"/>
    <col min="4619" max="4621" width="9.140625" style="583"/>
    <col min="4622" max="4622" width="9.28515625" style="583" customWidth="1"/>
    <col min="4623" max="4861" width="9.140625" style="583"/>
    <col min="4862" max="4862" width="4.140625" style="583" customWidth="1"/>
    <col min="4863" max="4863" width="26.5703125" style="583" customWidth="1"/>
    <col min="4864" max="4864" width="4.7109375" style="583" customWidth="1"/>
    <col min="4865" max="4866" width="10.140625" style="583" customWidth="1"/>
    <col min="4867" max="4867" width="10.7109375" style="583" customWidth="1"/>
    <col min="4868" max="4870" width="10.140625" style="583" customWidth="1"/>
    <col min="4871" max="4871" width="10.28515625" style="583" customWidth="1"/>
    <col min="4872" max="4872" width="10.140625" style="583" customWidth="1"/>
    <col min="4873" max="4873" width="10" style="583" customWidth="1"/>
    <col min="4874" max="4874" width="10.28515625" style="583" customWidth="1"/>
    <col min="4875" max="4877" width="9.140625" style="583"/>
    <col min="4878" max="4878" width="9.28515625" style="583" customWidth="1"/>
    <col min="4879" max="5117" width="9.140625" style="583"/>
    <col min="5118" max="5118" width="4.140625" style="583" customWidth="1"/>
    <col min="5119" max="5119" width="26.5703125" style="583" customWidth="1"/>
    <col min="5120" max="5120" width="4.7109375" style="583" customWidth="1"/>
    <col min="5121" max="5122" width="10.140625" style="583" customWidth="1"/>
    <col min="5123" max="5123" width="10.7109375" style="583" customWidth="1"/>
    <col min="5124" max="5126" width="10.140625" style="583" customWidth="1"/>
    <col min="5127" max="5127" width="10.28515625" style="583" customWidth="1"/>
    <col min="5128" max="5128" width="10.140625" style="583" customWidth="1"/>
    <col min="5129" max="5129" width="10" style="583" customWidth="1"/>
    <col min="5130" max="5130" width="10.28515625" style="583" customWidth="1"/>
    <col min="5131" max="5133" width="9.140625" style="583"/>
    <col min="5134" max="5134" width="9.28515625" style="583" customWidth="1"/>
    <col min="5135" max="5373" width="9.140625" style="583"/>
    <col min="5374" max="5374" width="4.140625" style="583" customWidth="1"/>
    <col min="5375" max="5375" width="26.5703125" style="583" customWidth="1"/>
    <col min="5376" max="5376" width="4.7109375" style="583" customWidth="1"/>
    <col min="5377" max="5378" width="10.140625" style="583" customWidth="1"/>
    <col min="5379" max="5379" width="10.7109375" style="583" customWidth="1"/>
    <col min="5380" max="5382" width="10.140625" style="583" customWidth="1"/>
    <col min="5383" max="5383" width="10.28515625" style="583" customWidth="1"/>
    <col min="5384" max="5384" width="10.140625" style="583" customWidth="1"/>
    <col min="5385" max="5385" width="10" style="583" customWidth="1"/>
    <col min="5386" max="5386" width="10.28515625" style="583" customWidth="1"/>
    <col min="5387" max="5389" width="9.140625" style="583"/>
    <col min="5390" max="5390" width="9.28515625" style="583" customWidth="1"/>
    <col min="5391" max="5629" width="9.140625" style="583"/>
    <col min="5630" max="5630" width="4.140625" style="583" customWidth="1"/>
    <col min="5631" max="5631" width="26.5703125" style="583" customWidth="1"/>
    <col min="5632" max="5632" width="4.7109375" style="583" customWidth="1"/>
    <col min="5633" max="5634" width="10.140625" style="583" customWidth="1"/>
    <col min="5635" max="5635" width="10.7109375" style="583" customWidth="1"/>
    <col min="5636" max="5638" width="10.140625" style="583" customWidth="1"/>
    <col min="5639" max="5639" width="10.28515625" style="583" customWidth="1"/>
    <col min="5640" max="5640" width="10.140625" style="583" customWidth="1"/>
    <col min="5641" max="5641" width="10" style="583" customWidth="1"/>
    <col min="5642" max="5642" width="10.28515625" style="583" customWidth="1"/>
    <col min="5643" max="5645" width="9.140625" style="583"/>
    <col min="5646" max="5646" width="9.28515625" style="583" customWidth="1"/>
    <col min="5647" max="5885" width="9.140625" style="583"/>
    <col min="5886" max="5886" width="4.140625" style="583" customWidth="1"/>
    <col min="5887" max="5887" width="26.5703125" style="583" customWidth="1"/>
    <col min="5888" max="5888" width="4.7109375" style="583" customWidth="1"/>
    <col min="5889" max="5890" width="10.140625" style="583" customWidth="1"/>
    <col min="5891" max="5891" width="10.7109375" style="583" customWidth="1"/>
    <col min="5892" max="5894" width="10.140625" style="583" customWidth="1"/>
    <col min="5895" max="5895" width="10.28515625" style="583" customWidth="1"/>
    <col min="5896" max="5896" width="10.140625" style="583" customWidth="1"/>
    <col min="5897" max="5897" width="10" style="583" customWidth="1"/>
    <col min="5898" max="5898" width="10.28515625" style="583" customWidth="1"/>
    <col min="5899" max="5901" width="9.140625" style="583"/>
    <col min="5902" max="5902" width="9.28515625" style="583" customWidth="1"/>
    <col min="5903" max="6141" width="9.140625" style="583"/>
    <col min="6142" max="6142" width="4.140625" style="583" customWidth="1"/>
    <col min="6143" max="6143" width="26.5703125" style="583" customWidth="1"/>
    <col min="6144" max="6144" width="4.7109375" style="583" customWidth="1"/>
    <col min="6145" max="6146" width="10.140625" style="583" customWidth="1"/>
    <col min="6147" max="6147" width="10.7109375" style="583" customWidth="1"/>
    <col min="6148" max="6150" width="10.140625" style="583" customWidth="1"/>
    <col min="6151" max="6151" width="10.28515625" style="583" customWidth="1"/>
    <col min="6152" max="6152" width="10.140625" style="583" customWidth="1"/>
    <col min="6153" max="6153" width="10" style="583" customWidth="1"/>
    <col min="6154" max="6154" width="10.28515625" style="583" customWidth="1"/>
    <col min="6155" max="6157" width="9.140625" style="583"/>
    <col min="6158" max="6158" width="9.28515625" style="583" customWidth="1"/>
    <col min="6159" max="6397" width="9.140625" style="583"/>
    <col min="6398" max="6398" width="4.140625" style="583" customWidth="1"/>
    <col min="6399" max="6399" width="26.5703125" style="583" customWidth="1"/>
    <col min="6400" max="6400" width="4.7109375" style="583" customWidth="1"/>
    <col min="6401" max="6402" width="10.140625" style="583" customWidth="1"/>
    <col min="6403" max="6403" width="10.7109375" style="583" customWidth="1"/>
    <col min="6404" max="6406" width="10.140625" style="583" customWidth="1"/>
    <col min="6407" max="6407" width="10.28515625" style="583" customWidth="1"/>
    <col min="6408" max="6408" width="10.140625" style="583" customWidth="1"/>
    <col min="6409" max="6409" width="10" style="583" customWidth="1"/>
    <col min="6410" max="6410" width="10.28515625" style="583" customWidth="1"/>
    <col min="6411" max="6413" width="9.140625" style="583"/>
    <col min="6414" max="6414" width="9.28515625" style="583" customWidth="1"/>
    <col min="6415" max="6653" width="9.140625" style="583"/>
    <col min="6654" max="6654" width="4.140625" style="583" customWidth="1"/>
    <col min="6655" max="6655" width="26.5703125" style="583" customWidth="1"/>
    <col min="6656" max="6656" width="4.7109375" style="583" customWidth="1"/>
    <col min="6657" max="6658" width="10.140625" style="583" customWidth="1"/>
    <col min="6659" max="6659" width="10.7109375" style="583" customWidth="1"/>
    <col min="6660" max="6662" width="10.140625" style="583" customWidth="1"/>
    <col min="6663" max="6663" width="10.28515625" style="583" customWidth="1"/>
    <col min="6664" max="6664" width="10.140625" style="583" customWidth="1"/>
    <col min="6665" max="6665" width="10" style="583" customWidth="1"/>
    <col min="6666" max="6666" width="10.28515625" style="583" customWidth="1"/>
    <col min="6667" max="6669" width="9.140625" style="583"/>
    <col min="6670" max="6670" width="9.28515625" style="583" customWidth="1"/>
    <col min="6671" max="6909" width="9.140625" style="583"/>
    <col min="6910" max="6910" width="4.140625" style="583" customWidth="1"/>
    <col min="6911" max="6911" width="26.5703125" style="583" customWidth="1"/>
    <col min="6912" max="6912" width="4.7109375" style="583" customWidth="1"/>
    <col min="6913" max="6914" width="10.140625" style="583" customWidth="1"/>
    <col min="6915" max="6915" width="10.7109375" style="583" customWidth="1"/>
    <col min="6916" max="6918" width="10.140625" style="583" customWidth="1"/>
    <col min="6919" max="6919" width="10.28515625" style="583" customWidth="1"/>
    <col min="6920" max="6920" width="10.140625" style="583" customWidth="1"/>
    <col min="6921" max="6921" width="10" style="583" customWidth="1"/>
    <col min="6922" max="6922" width="10.28515625" style="583" customWidth="1"/>
    <col min="6923" max="6925" width="9.140625" style="583"/>
    <col min="6926" max="6926" width="9.28515625" style="583" customWidth="1"/>
    <col min="6927" max="7165" width="9.140625" style="583"/>
    <col min="7166" max="7166" width="4.140625" style="583" customWidth="1"/>
    <col min="7167" max="7167" width="26.5703125" style="583" customWidth="1"/>
    <col min="7168" max="7168" width="4.7109375" style="583" customWidth="1"/>
    <col min="7169" max="7170" width="10.140625" style="583" customWidth="1"/>
    <col min="7171" max="7171" width="10.7109375" style="583" customWidth="1"/>
    <col min="7172" max="7174" width="10.140625" style="583" customWidth="1"/>
    <col min="7175" max="7175" width="10.28515625" style="583" customWidth="1"/>
    <col min="7176" max="7176" width="10.140625" style="583" customWidth="1"/>
    <col min="7177" max="7177" width="10" style="583" customWidth="1"/>
    <col min="7178" max="7178" width="10.28515625" style="583" customWidth="1"/>
    <col min="7179" max="7181" width="9.140625" style="583"/>
    <col min="7182" max="7182" width="9.28515625" style="583" customWidth="1"/>
    <col min="7183" max="7421" width="9.140625" style="583"/>
    <col min="7422" max="7422" width="4.140625" style="583" customWidth="1"/>
    <col min="7423" max="7423" width="26.5703125" style="583" customWidth="1"/>
    <col min="7424" max="7424" width="4.7109375" style="583" customWidth="1"/>
    <col min="7425" max="7426" width="10.140625" style="583" customWidth="1"/>
    <col min="7427" max="7427" width="10.7109375" style="583" customWidth="1"/>
    <col min="7428" max="7430" width="10.140625" style="583" customWidth="1"/>
    <col min="7431" max="7431" width="10.28515625" style="583" customWidth="1"/>
    <col min="7432" max="7432" width="10.140625" style="583" customWidth="1"/>
    <col min="7433" max="7433" width="10" style="583" customWidth="1"/>
    <col min="7434" max="7434" width="10.28515625" style="583" customWidth="1"/>
    <col min="7435" max="7437" width="9.140625" style="583"/>
    <col min="7438" max="7438" width="9.28515625" style="583" customWidth="1"/>
    <col min="7439" max="7677" width="9.140625" style="583"/>
    <col min="7678" max="7678" width="4.140625" style="583" customWidth="1"/>
    <col min="7679" max="7679" width="26.5703125" style="583" customWidth="1"/>
    <col min="7680" max="7680" width="4.7109375" style="583" customWidth="1"/>
    <col min="7681" max="7682" width="10.140625" style="583" customWidth="1"/>
    <col min="7683" max="7683" width="10.7109375" style="583" customWidth="1"/>
    <col min="7684" max="7686" width="10.140625" style="583" customWidth="1"/>
    <col min="7687" max="7687" width="10.28515625" style="583" customWidth="1"/>
    <col min="7688" max="7688" width="10.140625" style="583" customWidth="1"/>
    <col min="7689" max="7689" width="10" style="583" customWidth="1"/>
    <col min="7690" max="7690" width="10.28515625" style="583" customWidth="1"/>
    <col min="7691" max="7693" width="9.140625" style="583"/>
    <col min="7694" max="7694" width="9.28515625" style="583" customWidth="1"/>
    <col min="7695" max="7933" width="9.140625" style="583"/>
    <col min="7934" max="7934" width="4.140625" style="583" customWidth="1"/>
    <col min="7935" max="7935" width="26.5703125" style="583" customWidth="1"/>
    <col min="7936" max="7936" width="4.7109375" style="583" customWidth="1"/>
    <col min="7937" max="7938" width="10.140625" style="583" customWidth="1"/>
    <col min="7939" max="7939" width="10.7109375" style="583" customWidth="1"/>
    <col min="7940" max="7942" width="10.140625" style="583" customWidth="1"/>
    <col min="7943" max="7943" width="10.28515625" style="583" customWidth="1"/>
    <col min="7944" max="7944" width="10.140625" style="583" customWidth="1"/>
    <col min="7945" max="7945" width="10" style="583" customWidth="1"/>
    <col min="7946" max="7946" width="10.28515625" style="583" customWidth="1"/>
    <col min="7947" max="7949" width="9.140625" style="583"/>
    <col min="7950" max="7950" width="9.28515625" style="583" customWidth="1"/>
    <col min="7951" max="8189" width="9.140625" style="583"/>
    <col min="8190" max="8190" width="4.140625" style="583" customWidth="1"/>
    <col min="8191" max="8191" width="26.5703125" style="583" customWidth="1"/>
    <col min="8192" max="8192" width="4.7109375" style="583" customWidth="1"/>
    <col min="8193" max="8194" width="10.140625" style="583" customWidth="1"/>
    <col min="8195" max="8195" width="10.7109375" style="583" customWidth="1"/>
    <col min="8196" max="8198" width="10.140625" style="583" customWidth="1"/>
    <col min="8199" max="8199" width="10.28515625" style="583" customWidth="1"/>
    <col min="8200" max="8200" width="10.140625" style="583" customWidth="1"/>
    <col min="8201" max="8201" width="10" style="583" customWidth="1"/>
    <col min="8202" max="8202" width="10.28515625" style="583" customWidth="1"/>
    <col min="8203" max="8205" width="9.140625" style="583"/>
    <col min="8206" max="8206" width="9.28515625" style="583" customWidth="1"/>
    <col min="8207" max="8445" width="9.140625" style="583"/>
    <col min="8446" max="8446" width="4.140625" style="583" customWidth="1"/>
    <col min="8447" max="8447" width="26.5703125" style="583" customWidth="1"/>
    <col min="8448" max="8448" width="4.7109375" style="583" customWidth="1"/>
    <col min="8449" max="8450" width="10.140625" style="583" customWidth="1"/>
    <col min="8451" max="8451" width="10.7109375" style="583" customWidth="1"/>
    <col min="8452" max="8454" width="10.140625" style="583" customWidth="1"/>
    <col min="8455" max="8455" width="10.28515625" style="583" customWidth="1"/>
    <col min="8456" max="8456" width="10.140625" style="583" customWidth="1"/>
    <col min="8457" max="8457" width="10" style="583" customWidth="1"/>
    <col min="8458" max="8458" width="10.28515625" style="583" customWidth="1"/>
    <col min="8459" max="8461" width="9.140625" style="583"/>
    <col min="8462" max="8462" width="9.28515625" style="583" customWidth="1"/>
    <col min="8463" max="8701" width="9.140625" style="583"/>
    <col min="8702" max="8702" width="4.140625" style="583" customWidth="1"/>
    <col min="8703" max="8703" width="26.5703125" style="583" customWidth="1"/>
    <col min="8704" max="8704" width="4.7109375" style="583" customWidth="1"/>
    <col min="8705" max="8706" width="10.140625" style="583" customWidth="1"/>
    <col min="8707" max="8707" width="10.7109375" style="583" customWidth="1"/>
    <col min="8708" max="8710" width="10.140625" style="583" customWidth="1"/>
    <col min="8711" max="8711" width="10.28515625" style="583" customWidth="1"/>
    <col min="8712" max="8712" width="10.140625" style="583" customWidth="1"/>
    <col min="8713" max="8713" width="10" style="583" customWidth="1"/>
    <col min="8714" max="8714" width="10.28515625" style="583" customWidth="1"/>
    <col min="8715" max="8717" width="9.140625" style="583"/>
    <col min="8718" max="8718" width="9.28515625" style="583" customWidth="1"/>
    <col min="8719" max="8957" width="9.140625" style="583"/>
    <col min="8958" max="8958" width="4.140625" style="583" customWidth="1"/>
    <col min="8959" max="8959" width="26.5703125" style="583" customWidth="1"/>
    <col min="8960" max="8960" width="4.7109375" style="583" customWidth="1"/>
    <col min="8961" max="8962" width="10.140625" style="583" customWidth="1"/>
    <col min="8963" max="8963" width="10.7109375" style="583" customWidth="1"/>
    <col min="8964" max="8966" width="10.140625" style="583" customWidth="1"/>
    <col min="8967" max="8967" width="10.28515625" style="583" customWidth="1"/>
    <col min="8968" max="8968" width="10.140625" style="583" customWidth="1"/>
    <col min="8969" max="8969" width="10" style="583" customWidth="1"/>
    <col min="8970" max="8970" width="10.28515625" style="583" customWidth="1"/>
    <col min="8971" max="8973" width="9.140625" style="583"/>
    <col min="8974" max="8974" width="9.28515625" style="583" customWidth="1"/>
    <col min="8975" max="9213" width="9.140625" style="583"/>
    <col min="9214" max="9214" width="4.140625" style="583" customWidth="1"/>
    <col min="9215" max="9215" width="26.5703125" style="583" customWidth="1"/>
    <col min="9216" max="9216" width="4.7109375" style="583" customWidth="1"/>
    <col min="9217" max="9218" width="10.140625" style="583" customWidth="1"/>
    <col min="9219" max="9219" width="10.7109375" style="583" customWidth="1"/>
    <col min="9220" max="9222" width="10.140625" style="583" customWidth="1"/>
    <col min="9223" max="9223" width="10.28515625" style="583" customWidth="1"/>
    <col min="9224" max="9224" width="10.140625" style="583" customWidth="1"/>
    <col min="9225" max="9225" width="10" style="583" customWidth="1"/>
    <col min="9226" max="9226" width="10.28515625" style="583" customWidth="1"/>
    <col min="9227" max="9229" width="9.140625" style="583"/>
    <col min="9230" max="9230" width="9.28515625" style="583" customWidth="1"/>
    <col min="9231" max="9469" width="9.140625" style="583"/>
    <col min="9470" max="9470" width="4.140625" style="583" customWidth="1"/>
    <col min="9471" max="9471" width="26.5703125" style="583" customWidth="1"/>
    <col min="9472" max="9472" width="4.7109375" style="583" customWidth="1"/>
    <col min="9473" max="9474" width="10.140625" style="583" customWidth="1"/>
    <col min="9475" max="9475" width="10.7109375" style="583" customWidth="1"/>
    <col min="9476" max="9478" width="10.140625" style="583" customWidth="1"/>
    <col min="9479" max="9479" width="10.28515625" style="583" customWidth="1"/>
    <col min="9480" max="9480" width="10.140625" style="583" customWidth="1"/>
    <col min="9481" max="9481" width="10" style="583" customWidth="1"/>
    <col min="9482" max="9482" width="10.28515625" style="583" customWidth="1"/>
    <col min="9483" max="9485" width="9.140625" style="583"/>
    <col min="9486" max="9486" width="9.28515625" style="583" customWidth="1"/>
    <col min="9487" max="9725" width="9.140625" style="583"/>
    <col min="9726" max="9726" width="4.140625" style="583" customWidth="1"/>
    <col min="9727" max="9727" width="26.5703125" style="583" customWidth="1"/>
    <col min="9728" max="9728" width="4.7109375" style="583" customWidth="1"/>
    <col min="9729" max="9730" width="10.140625" style="583" customWidth="1"/>
    <col min="9731" max="9731" width="10.7109375" style="583" customWidth="1"/>
    <col min="9732" max="9734" width="10.140625" style="583" customWidth="1"/>
    <col min="9735" max="9735" width="10.28515625" style="583" customWidth="1"/>
    <col min="9736" max="9736" width="10.140625" style="583" customWidth="1"/>
    <col min="9737" max="9737" width="10" style="583" customWidth="1"/>
    <col min="9738" max="9738" width="10.28515625" style="583" customWidth="1"/>
    <col min="9739" max="9741" width="9.140625" style="583"/>
    <col min="9742" max="9742" width="9.28515625" style="583" customWidth="1"/>
    <col min="9743" max="9981" width="9.140625" style="583"/>
    <col min="9982" max="9982" width="4.140625" style="583" customWidth="1"/>
    <col min="9983" max="9983" width="26.5703125" style="583" customWidth="1"/>
    <col min="9984" max="9984" width="4.7109375" style="583" customWidth="1"/>
    <col min="9985" max="9986" width="10.140625" style="583" customWidth="1"/>
    <col min="9987" max="9987" width="10.7109375" style="583" customWidth="1"/>
    <col min="9988" max="9990" width="10.140625" style="583" customWidth="1"/>
    <col min="9991" max="9991" width="10.28515625" style="583" customWidth="1"/>
    <col min="9992" max="9992" width="10.140625" style="583" customWidth="1"/>
    <col min="9993" max="9993" width="10" style="583" customWidth="1"/>
    <col min="9994" max="9994" width="10.28515625" style="583" customWidth="1"/>
    <col min="9995" max="9997" width="9.140625" style="583"/>
    <col min="9998" max="9998" width="9.28515625" style="583" customWidth="1"/>
    <col min="9999" max="10237" width="9.140625" style="583"/>
    <col min="10238" max="10238" width="4.140625" style="583" customWidth="1"/>
    <col min="10239" max="10239" width="26.5703125" style="583" customWidth="1"/>
    <col min="10240" max="10240" width="4.7109375" style="583" customWidth="1"/>
    <col min="10241" max="10242" width="10.140625" style="583" customWidth="1"/>
    <col min="10243" max="10243" width="10.7109375" style="583" customWidth="1"/>
    <col min="10244" max="10246" width="10.140625" style="583" customWidth="1"/>
    <col min="10247" max="10247" width="10.28515625" style="583" customWidth="1"/>
    <col min="10248" max="10248" width="10.140625" style="583" customWidth="1"/>
    <col min="10249" max="10249" width="10" style="583" customWidth="1"/>
    <col min="10250" max="10250" width="10.28515625" style="583" customWidth="1"/>
    <col min="10251" max="10253" width="9.140625" style="583"/>
    <col min="10254" max="10254" width="9.28515625" style="583" customWidth="1"/>
    <col min="10255" max="10493" width="9.140625" style="583"/>
    <col min="10494" max="10494" width="4.140625" style="583" customWidth="1"/>
    <col min="10495" max="10495" width="26.5703125" style="583" customWidth="1"/>
    <col min="10496" max="10496" width="4.7109375" style="583" customWidth="1"/>
    <col min="10497" max="10498" width="10.140625" style="583" customWidth="1"/>
    <col min="10499" max="10499" width="10.7109375" style="583" customWidth="1"/>
    <col min="10500" max="10502" width="10.140625" style="583" customWidth="1"/>
    <col min="10503" max="10503" width="10.28515625" style="583" customWidth="1"/>
    <col min="10504" max="10504" width="10.140625" style="583" customWidth="1"/>
    <col min="10505" max="10505" width="10" style="583" customWidth="1"/>
    <col min="10506" max="10506" width="10.28515625" style="583" customWidth="1"/>
    <col min="10507" max="10509" width="9.140625" style="583"/>
    <col min="10510" max="10510" width="9.28515625" style="583" customWidth="1"/>
    <col min="10511" max="10749" width="9.140625" style="583"/>
    <col min="10750" max="10750" width="4.140625" style="583" customWidth="1"/>
    <col min="10751" max="10751" width="26.5703125" style="583" customWidth="1"/>
    <col min="10752" max="10752" width="4.7109375" style="583" customWidth="1"/>
    <col min="10753" max="10754" width="10.140625" style="583" customWidth="1"/>
    <col min="10755" max="10755" width="10.7109375" style="583" customWidth="1"/>
    <col min="10756" max="10758" width="10.140625" style="583" customWidth="1"/>
    <col min="10759" max="10759" width="10.28515625" style="583" customWidth="1"/>
    <col min="10760" max="10760" width="10.140625" style="583" customWidth="1"/>
    <col min="10761" max="10761" width="10" style="583" customWidth="1"/>
    <col min="10762" max="10762" width="10.28515625" style="583" customWidth="1"/>
    <col min="10763" max="10765" width="9.140625" style="583"/>
    <col min="10766" max="10766" width="9.28515625" style="583" customWidth="1"/>
    <col min="10767" max="11005" width="9.140625" style="583"/>
    <col min="11006" max="11006" width="4.140625" style="583" customWidth="1"/>
    <col min="11007" max="11007" width="26.5703125" style="583" customWidth="1"/>
    <col min="11008" max="11008" width="4.7109375" style="583" customWidth="1"/>
    <col min="11009" max="11010" width="10.140625" style="583" customWidth="1"/>
    <col min="11011" max="11011" width="10.7109375" style="583" customWidth="1"/>
    <col min="11012" max="11014" width="10.140625" style="583" customWidth="1"/>
    <col min="11015" max="11015" width="10.28515625" style="583" customWidth="1"/>
    <col min="11016" max="11016" width="10.140625" style="583" customWidth="1"/>
    <col min="11017" max="11017" width="10" style="583" customWidth="1"/>
    <col min="11018" max="11018" width="10.28515625" style="583" customWidth="1"/>
    <col min="11019" max="11021" width="9.140625" style="583"/>
    <col min="11022" max="11022" width="9.28515625" style="583" customWidth="1"/>
    <col min="11023" max="11261" width="9.140625" style="583"/>
    <col min="11262" max="11262" width="4.140625" style="583" customWidth="1"/>
    <col min="11263" max="11263" width="26.5703125" style="583" customWidth="1"/>
    <col min="11264" max="11264" width="4.7109375" style="583" customWidth="1"/>
    <col min="11265" max="11266" width="10.140625" style="583" customWidth="1"/>
    <col min="11267" max="11267" width="10.7109375" style="583" customWidth="1"/>
    <col min="11268" max="11270" width="10.140625" style="583" customWidth="1"/>
    <col min="11271" max="11271" width="10.28515625" style="583" customWidth="1"/>
    <col min="11272" max="11272" width="10.140625" style="583" customWidth="1"/>
    <col min="11273" max="11273" width="10" style="583" customWidth="1"/>
    <col min="11274" max="11274" width="10.28515625" style="583" customWidth="1"/>
    <col min="11275" max="11277" width="9.140625" style="583"/>
    <col min="11278" max="11278" width="9.28515625" style="583" customWidth="1"/>
    <col min="11279" max="11517" width="9.140625" style="583"/>
    <col min="11518" max="11518" width="4.140625" style="583" customWidth="1"/>
    <col min="11519" max="11519" width="26.5703125" style="583" customWidth="1"/>
    <col min="11520" max="11520" width="4.7109375" style="583" customWidth="1"/>
    <col min="11521" max="11522" width="10.140625" style="583" customWidth="1"/>
    <col min="11523" max="11523" width="10.7109375" style="583" customWidth="1"/>
    <col min="11524" max="11526" width="10.140625" style="583" customWidth="1"/>
    <col min="11527" max="11527" width="10.28515625" style="583" customWidth="1"/>
    <col min="11528" max="11528" width="10.140625" style="583" customWidth="1"/>
    <col min="11529" max="11529" width="10" style="583" customWidth="1"/>
    <col min="11530" max="11530" width="10.28515625" style="583" customWidth="1"/>
    <col min="11531" max="11533" width="9.140625" style="583"/>
    <col min="11534" max="11534" width="9.28515625" style="583" customWidth="1"/>
    <col min="11535" max="11773" width="9.140625" style="583"/>
    <col min="11774" max="11774" width="4.140625" style="583" customWidth="1"/>
    <col min="11775" max="11775" width="26.5703125" style="583" customWidth="1"/>
    <col min="11776" max="11776" width="4.7109375" style="583" customWidth="1"/>
    <col min="11777" max="11778" width="10.140625" style="583" customWidth="1"/>
    <col min="11779" max="11779" width="10.7109375" style="583" customWidth="1"/>
    <col min="11780" max="11782" width="10.140625" style="583" customWidth="1"/>
    <col min="11783" max="11783" width="10.28515625" style="583" customWidth="1"/>
    <col min="11784" max="11784" width="10.140625" style="583" customWidth="1"/>
    <col min="11785" max="11785" width="10" style="583" customWidth="1"/>
    <col min="11786" max="11786" width="10.28515625" style="583" customWidth="1"/>
    <col min="11787" max="11789" width="9.140625" style="583"/>
    <col min="11790" max="11790" width="9.28515625" style="583" customWidth="1"/>
    <col min="11791" max="12029" width="9.140625" style="583"/>
    <col min="12030" max="12030" width="4.140625" style="583" customWidth="1"/>
    <col min="12031" max="12031" width="26.5703125" style="583" customWidth="1"/>
    <col min="12032" max="12032" width="4.7109375" style="583" customWidth="1"/>
    <col min="12033" max="12034" width="10.140625" style="583" customWidth="1"/>
    <col min="12035" max="12035" width="10.7109375" style="583" customWidth="1"/>
    <col min="12036" max="12038" width="10.140625" style="583" customWidth="1"/>
    <col min="12039" max="12039" width="10.28515625" style="583" customWidth="1"/>
    <col min="12040" max="12040" width="10.140625" style="583" customWidth="1"/>
    <col min="12041" max="12041" width="10" style="583" customWidth="1"/>
    <col min="12042" max="12042" width="10.28515625" style="583" customWidth="1"/>
    <col min="12043" max="12045" width="9.140625" style="583"/>
    <col min="12046" max="12046" width="9.28515625" style="583" customWidth="1"/>
    <col min="12047" max="12285" width="9.140625" style="583"/>
    <col min="12286" max="12286" width="4.140625" style="583" customWidth="1"/>
    <col min="12287" max="12287" width="26.5703125" style="583" customWidth="1"/>
    <col min="12288" max="12288" width="4.7109375" style="583" customWidth="1"/>
    <col min="12289" max="12290" width="10.140625" style="583" customWidth="1"/>
    <col min="12291" max="12291" width="10.7109375" style="583" customWidth="1"/>
    <col min="12292" max="12294" width="10.140625" style="583" customWidth="1"/>
    <col min="12295" max="12295" width="10.28515625" style="583" customWidth="1"/>
    <col min="12296" max="12296" width="10.140625" style="583" customWidth="1"/>
    <col min="12297" max="12297" width="10" style="583" customWidth="1"/>
    <col min="12298" max="12298" width="10.28515625" style="583" customWidth="1"/>
    <col min="12299" max="12301" width="9.140625" style="583"/>
    <col min="12302" max="12302" width="9.28515625" style="583" customWidth="1"/>
    <col min="12303" max="12541" width="9.140625" style="583"/>
    <col min="12542" max="12542" width="4.140625" style="583" customWidth="1"/>
    <col min="12543" max="12543" width="26.5703125" style="583" customWidth="1"/>
    <col min="12544" max="12544" width="4.7109375" style="583" customWidth="1"/>
    <col min="12545" max="12546" width="10.140625" style="583" customWidth="1"/>
    <col min="12547" max="12547" width="10.7109375" style="583" customWidth="1"/>
    <col min="12548" max="12550" width="10.140625" style="583" customWidth="1"/>
    <col min="12551" max="12551" width="10.28515625" style="583" customWidth="1"/>
    <col min="12552" max="12552" width="10.140625" style="583" customWidth="1"/>
    <col min="12553" max="12553" width="10" style="583" customWidth="1"/>
    <col min="12554" max="12554" width="10.28515625" style="583" customWidth="1"/>
    <col min="12555" max="12557" width="9.140625" style="583"/>
    <col min="12558" max="12558" width="9.28515625" style="583" customWidth="1"/>
    <col min="12559" max="12797" width="9.140625" style="583"/>
    <col min="12798" max="12798" width="4.140625" style="583" customWidth="1"/>
    <col min="12799" max="12799" width="26.5703125" style="583" customWidth="1"/>
    <col min="12800" max="12800" width="4.7109375" style="583" customWidth="1"/>
    <col min="12801" max="12802" width="10.140625" style="583" customWidth="1"/>
    <col min="12803" max="12803" width="10.7109375" style="583" customWidth="1"/>
    <col min="12804" max="12806" width="10.140625" style="583" customWidth="1"/>
    <col min="12807" max="12807" width="10.28515625" style="583" customWidth="1"/>
    <col min="12808" max="12808" width="10.140625" style="583" customWidth="1"/>
    <col min="12809" max="12809" width="10" style="583" customWidth="1"/>
    <col min="12810" max="12810" width="10.28515625" style="583" customWidth="1"/>
    <col min="12811" max="12813" width="9.140625" style="583"/>
    <col min="12814" max="12814" width="9.28515625" style="583" customWidth="1"/>
    <col min="12815" max="13053" width="9.140625" style="583"/>
    <col min="13054" max="13054" width="4.140625" style="583" customWidth="1"/>
    <col min="13055" max="13055" width="26.5703125" style="583" customWidth="1"/>
    <col min="13056" max="13056" width="4.7109375" style="583" customWidth="1"/>
    <col min="13057" max="13058" width="10.140625" style="583" customWidth="1"/>
    <col min="13059" max="13059" width="10.7109375" style="583" customWidth="1"/>
    <col min="13060" max="13062" width="10.140625" style="583" customWidth="1"/>
    <col min="13063" max="13063" width="10.28515625" style="583" customWidth="1"/>
    <col min="13064" max="13064" width="10.140625" style="583" customWidth="1"/>
    <col min="13065" max="13065" width="10" style="583" customWidth="1"/>
    <col min="13066" max="13066" width="10.28515625" style="583" customWidth="1"/>
    <col min="13067" max="13069" width="9.140625" style="583"/>
    <col min="13070" max="13070" width="9.28515625" style="583" customWidth="1"/>
    <col min="13071" max="13309" width="9.140625" style="583"/>
    <col min="13310" max="13310" width="4.140625" style="583" customWidth="1"/>
    <col min="13311" max="13311" width="26.5703125" style="583" customWidth="1"/>
    <col min="13312" max="13312" width="4.7109375" style="583" customWidth="1"/>
    <col min="13313" max="13314" width="10.140625" style="583" customWidth="1"/>
    <col min="13315" max="13315" width="10.7109375" style="583" customWidth="1"/>
    <col min="13316" max="13318" width="10.140625" style="583" customWidth="1"/>
    <col min="13319" max="13319" width="10.28515625" style="583" customWidth="1"/>
    <col min="13320" max="13320" width="10.140625" style="583" customWidth="1"/>
    <col min="13321" max="13321" width="10" style="583" customWidth="1"/>
    <col min="13322" max="13322" width="10.28515625" style="583" customWidth="1"/>
    <col min="13323" max="13325" width="9.140625" style="583"/>
    <col min="13326" max="13326" width="9.28515625" style="583" customWidth="1"/>
    <col min="13327" max="13565" width="9.140625" style="583"/>
    <col min="13566" max="13566" width="4.140625" style="583" customWidth="1"/>
    <col min="13567" max="13567" width="26.5703125" style="583" customWidth="1"/>
    <col min="13568" max="13568" width="4.7109375" style="583" customWidth="1"/>
    <col min="13569" max="13570" width="10.140625" style="583" customWidth="1"/>
    <col min="13571" max="13571" width="10.7109375" style="583" customWidth="1"/>
    <col min="13572" max="13574" width="10.140625" style="583" customWidth="1"/>
    <col min="13575" max="13575" width="10.28515625" style="583" customWidth="1"/>
    <col min="13576" max="13576" width="10.140625" style="583" customWidth="1"/>
    <col min="13577" max="13577" width="10" style="583" customWidth="1"/>
    <col min="13578" max="13578" width="10.28515625" style="583" customWidth="1"/>
    <col min="13579" max="13581" width="9.140625" style="583"/>
    <col min="13582" max="13582" width="9.28515625" style="583" customWidth="1"/>
    <col min="13583" max="13821" width="9.140625" style="583"/>
    <col min="13822" max="13822" width="4.140625" style="583" customWidth="1"/>
    <col min="13823" max="13823" width="26.5703125" style="583" customWidth="1"/>
    <col min="13824" max="13824" width="4.7109375" style="583" customWidth="1"/>
    <col min="13825" max="13826" width="10.140625" style="583" customWidth="1"/>
    <col min="13827" max="13827" width="10.7109375" style="583" customWidth="1"/>
    <col min="13828" max="13830" width="10.140625" style="583" customWidth="1"/>
    <col min="13831" max="13831" width="10.28515625" style="583" customWidth="1"/>
    <col min="13832" max="13832" width="10.140625" style="583" customWidth="1"/>
    <col min="13833" max="13833" width="10" style="583" customWidth="1"/>
    <col min="13834" max="13834" width="10.28515625" style="583" customWidth="1"/>
    <col min="13835" max="13837" width="9.140625" style="583"/>
    <col min="13838" max="13838" width="9.28515625" style="583" customWidth="1"/>
    <col min="13839" max="14077" width="9.140625" style="583"/>
    <col min="14078" max="14078" width="4.140625" style="583" customWidth="1"/>
    <col min="14079" max="14079" width="26.5703125" style="583" customWidth="1"/>
    <col min="14080" max="14080" width="4.7109375" style="583" customWidth="1"/>
    <col min="14081" max="14082" width="10.140625" style="583" customWidth="1"/>
    <col min="14083" max="14083" width="10.7109375" style="583" customWidth="1"/>
    <col min="14084" max="14086" width="10.140625" style="583" customWidth="1"/>
    <col min="14087" max="14087" width="10.28515625" style="583" customWidth="1"/>
    <col min="14088" max="14088" width="10.140625" style="583" customWidth="1"/>
    <col min="14089" max="14089" width="10" style="583" customWidth="1"/>
    <col min="14090" max="14090" width="10.28515625" style="583" customWidth="1"/>
    <col min="14091" max="14093" width="9.140625" style="583"/>
    <col min="14094" max="14094" width="9.28515625" style="583" customWidth="1"/>
    <col min="14095" max="14333" width="9.140625" style="583"/>
    <col min="14334" max="14334" width="4.140625" style="583" customWidth="1"/>
    <col min="14335" max="14335" width="26.5703125" style="583" customWidth="1"/>
    <col min="14336" max="14336" width="4.7109375" style="583" customWidth="1"/>
    <col min="14337" max="14338" width="10.140625" style="583" customWidth="1"/>
    <col min="14339" max="14339" width="10.7109375" style="583" customWidth="1"/>
    <col min="14340" max="14342" width="10.140625" style="583" customWidth="1"/>
    <col min="14343" max="14343" width="10.28515625" style="583" customWidth="1"/>
    <col min="14344" max="14344" width="10.140625" style="583" customWidth="1"/>
    <col min="14345" max="14345" width="10" style="583" customWidth="1"/>
    <col min="14346" max="14346" width="10.28515625" style="583" customWidth="1"/>
    <col min="14347" max="14349" width="9.140625" style="583"/>
    <col min="14350" max="14350" width="9.28515625" style="583" customWidth="1"/>
    <col min="14351" max="14589" width="9.140625" style="583"/>
    <col min="14590" max="14590" width="4.140625" style="583" customWidth="1"/>
    <col min="14591" max="14591" width="26.5703125" style="583" customWidth="1"/>
    <col min="14592" max="14592" width="4.7109375" style="583" customWidth="1"/>
    <col min="14593" max="14594" width="10.140625" style="583" customWidth="1"/>
    <col min="14595" max="14595" width="10.7109375" style="583" customWidth="1"/>
    <col min="14596" max="14598" width="10.140625" style="583" customWidth="1"/>
    <col min="14599" max="14599" width="10.28515625" style="583" customWidth="1"/>
    <col min="14600" max="14600" width="10.140625" style="583" customWidth="1"/>
    <col min="14601" max="14601" width="10" style="583" customWidth="1"/>
    <col min="14602" max="14602" width="10.28515625" style="583" customWidth="1"/>
    <col min="14603" max="14605" width="9.140625" style="583"/>
    <col min="14606" max="14606" width="9.28515625" style="583" customWidth="1"/>
    <col min="14607" max="14845" width="9.140625" style="583"/>
    <col min="14846" max="14846" width="4.140625" style="583" customWidth="1"/>
    <col min="14847" max="14847" width="26.5703125" style="583" customWidth="1"/>
    <col min="14848" max="14848" width="4.7109375" style="583" customWidth="1"/>
    <col min="14849" max="14850" width="10.140625" style="583" customWidth="1"/>
    <col min="14851" max="14851" width="10.7109375" style="583" customWidth="1"/>
    <col min="14852" max="14854" width="10.140625" style="583" customWidth="1"/>
    <col min="14855" max="14855" width="10.28515625" style="583" customWidth="1"/>
    <col min="14856" max="14856" width="10.140625" style="583" customWidth="1"/>
    <col min="14857" max="14857" width="10" style="583" customWidth="1"/>
    <col min="14858" max="14858" width="10.28515625" style="583" customWidth="1"/>
    <col min="14859" max="14861" width="9.140625" style="583"/>
    <col min="14862" max="14862" width="9.28515625" style="583" customWidth="1"/>
    <col min="14863" max="15101" width="9.140625" style="583"/>
    <col min="15102" max="15102" width="4.140625" style="583" customWidth="1"/>
    <col min="15103" max="15103" width="26.5703125" style="583" customWidth="1"/>
    <col min="15104" max="15104" width="4.7109375" style="583" customWidth="1"/>
    <col min="15105" max="15106" width="10.140625" style="583" customWidth="1"/>
    <col min="15107" max="15107" width="10.7109375" style="583" customWidth="1"/>
    <col min="15108" max="15110" width="10.140625" style="583" customWidth="1"/>
    <col min="15111" max="15111" width="10.28515625" style="583" customWidth="1"/>
    <col min="15112" max="15112" width="10.140625" style="583" customWidth="1"/>
    <col min="15113" max="15113" width="10" style="583" customWidth="1"/>
    <col min="15114" max="15114" width="10.28515625" style="583" customWidth="1"/>
    <col min="15115" max="15117" width="9.140625" style="583"/>
    <col min="15118" max="15118" width="9.28515625" style="583" customWidth="1"/>
    <col min="15119" max="15357" width="9.140625" style="583"/>
    <col min="15358" max="15358" width="4.140625" style="583" customWidth="1"/>
    <col min="15359" max="15359" width="26.5703125" style="583" customWidth="1"/>
    <col min="15360" max="15360" width="4.7109375" style="583" customWidth="1"/>
    <col min="15361" max="15362" width="10.140625" style="583" customWidth="1"/>
    <col min="15363" max="15363" width="10.7109375" style="583" customWidth="1"/>
    <col min="15364" max="15366" width="10.140625" style="583" customWidth="1"/>
    <col min="15367" max="15367" width="10.28515625" style="583" customWidth="1"/>
    <col min="15368" max="15368" width="10.140625" style="583" customWidth="1"/>
    <col min="15369" max="15369" width="10" style="583" customWidth="1"/>
    <col min="15370" max="15370" width="10.28515625" style="583" customWidth="1"/>
    <col min="15371" max="15373" width="9.140625" style="583"/>
    <col min="15374" max="15374" width="9.28515625" style="583" customWidth="1"/>
    <col min="15375" max="15613" width="9.140625" style="583"/>
    <col min="15614" max="15614" width="4.140625" style="583" customWidth="1"/>
    <col min="15615" max="15615" width="26.5703125" style="583" customWidth="1"/>
    <col min="15616" max="15616" width="4.7109375" style="583" customWidth="1"/>
    <col min="15617" max="15618" width="10.140625" style="583" customWidth="1"/>
    <col min="15619" max="15619" width="10.7109375" style="583" customWidth="1"/>
    <col min="15620" max="15622" width="10.140625" style="583" customWidth="1"/>
    <col min="15623" max="15623" width="10.28515625" style="583" customWidth="1"/>
    <col min="15624" max="15624" width="10.140625" style="583" customWidth="1"/>
    <col min="15625" max="15625" width="10" style="583" customWidth="1"/>
    <col min="15626" max="15626" width="10.28515625" style="583" customWidth="1"/>
    <col min="15627" max="15629" width="9.140625" style="583"/>
    <col min="15630" max="15630" width="9.28515625" style="583" customWidth="1"/>
    <col min="15631" max="15869" width="9.140625" style="583"/>
    <col min="15870" max="15870" width="4.140625" style="583" customWidth="1"/>
    <col min="15871" max="15871" width="26.5703125" style="583" customWidth="1"/>
    <col min="15872" max="15872" width="4.7109375" style="583" customWidth="1"/>
    <col min="15873" max="15874" width="10.140625" style="583" customWidth="1"/>
    <col min="15875" max="15875" width="10.7109375" style="583" customWidth="1"/>
    <col min="15876" max="15878" width="10.140625" style="583" customWidth="1"/>
    <col min="15879" max="15879" width="10.28515625" style="583" customWidth="1"/>
    <col min="15880" max="15880" width="10.140625" style="583" customWidth="1"/>
    <col min="15881" max="15881" width="10" style="583" customWidth="1"/>
    <col min="15882" max="15882" width="10.28515625" style="583" customWidth="1"/>
    <col min="15883" max="15885" width="9.140625" style="583"/>
    <col min="15886" max="15886" width="9.28515625" style="583" customWidth="1"/>
    <col min="15887" max="16125" width="9.140625" style="583"/>
    <col min="16126" max="16126" width="4.140625" style="583" customWidth="1"/>
    <col min="16127" max="16127" width="26.5703125" style="583" customWidth="1"/>
    <col min="16128" max="16128" width="4.7109375" style="583" customWidth="1"/>
    <col min="16129" max="16130" width="10.140625" style="583" customWidth="1"/>
    <col min="16131" max="16131" width="10.7109375" style="583" customWidth="1"/>
    <col min="16132" max="16134" width="10.140625" style="583" customWidth="1"/>
    <col min="16135" max="16135" width="10.28515625" style="583" customWidth="1"/>
    <col min="16136" max="16136" width="10.140625" style="583" customWidth="1"/>
    <col min="16137" max="16137" width="10" style="583" customWidth="1"/>
    <col min="16138" max="16138" width="10.28515625" style="583" customWidth="1"/>
    <col min="16139" max="16141" width="9.140625" style="583"/>
    <col min="16142" max="16142" width="9.28515625" style="583" customWidth="1"/>
    <col min="16143" max="16384" width="9.140625" style="583"/>
  </cols>
  <sheetData>
    <row r="1" spans="1:18" ht="23.25" thickBot="1" x14ac:dyDescent="0.6">
      <c r="A1" s="1417" t="s">
        <v>258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7"/>
      <c r="R1" s="1417"/>
    </row>
    <row r="2" spans="1:18" x14ac:dyDescent="0.55000000000000004">
      <c r="A2" s="1434" t="s">
        <v>0</v>
      </c>
      <c r="B2" s="961" t="s">
        <v>1</v>
      </c>
      <c r="C2" s="1421" t="s">
        <v>2</v>
      </c>
      <c r="D2" s="1424" t="s">
        <v>85</v>
      </c>
      <c r="E2" s="1425"/>
      <c r="F2" s="1425"/>
      <c r="G2" s="1425"/>
      <c r="H2" s="1425"/>
      <c r="I2" s="1425"/>
      <c r="J2" s="1425"/>
      <c r="K2" s="1425"/>
      <c r="L2" s="1425"/>
      <c r="M2" s="1425"/>
      <c r="N2" s="1425"/>
      <c r="O2" s="1425"/>
      <c r="P2" s="1425"/>
      <c r="Q2" s="1453"/>
      <c r="R2" s="1457" t="s">
        <v>183</v>
      </c>
    </row>
    <row r="3" spans="1:18" x14ac:dyDescent="0.55000000000000004">
      <c r="A3" s="1435"/>
      <c r="B3" s="962"/>
      <c r="C3" s="1422"/>
      <c r="D3" s="1454" t="s">
        <v>172</v>
      </c>
      <c r="E3" s="1455"/>
      <c r="F3" s="1455"/>
      <c r="G3" s="1455"/>
      <c r="H3" s="1455"/>
      <c r="I3" s="1455"/>
      <c r="J3" s="1455"/>
      <c r="K3" s="1455"/>
      <c r="L3" s="1455"/>
      <c r="M3" s="1455"/>
      <c r="N3" s="1455"/>
      <c r="O3" s="1455"/>
      <c r="P3" s="1455"/>
      <c r="Q3" s="1456"/>
      <c r="R3" s="1458"/>
    </row>
    <row r="4" spans="1:18" x14ac:dyDescent="0.55000000000000004">
      <c r="A4" s="1435"/>
      <c r="B4" s="962"/>
      <c r="C4" s="1422"/>
      <c r="D4" s="1437" t="s">
        <v>173</v>
      </c>
      <c r="E4" s="1438"/>
      <c r="F4" s="1441" t="s">
        <v>174</v>
      </c>
      <c r="G4" s="1442"/>
      <c r="H4" s="1442"/>
      <c r="I4" s="1443"/>
      <c r="J4" s="1447" t="s">
        <v>177</v>
      </c>
      <c r="K4" s="1448"/>
      <c r="L4" s="1449"/>
      <c r="M4" s="1447" t="s">
        <v>179</v>
      </c>
      <c r="N4" s="1448"/>
      <c r="O4" s="1448"/>
      <c r="P4" s="1448"/>
      <c r="Q4" s="1448"/>
      <c r="R4" s="1459" t="s">
        <v>184</v>
      </c>
    </row>
    <row r="5" spans="1:18" x14ac:dyDescent="0.55000000000000004">
      <c r="A5" s="1436"/>
      <c r="B5" s="963" t="s">
        <v>86</v>
      </c>
      <c r="C5" s="1423"/>
      <c r="D5" s="1439"/>
      <c r="E5" s="1440"/>
      <c r="F5" s="1444"/>
      <c r="G5" s="1445"/>
      <c r="H5" s="1445"/>
      <c r="I5" s="1446"/>
      <c r="J5" s="1450"/>
      <c r="K5" s="1451"/>
      <c r="L5" s="1452"/>
      <c r="M5" s="1450"/>
      <c r="N5" s="1451"/>
      <c r="O5" s="1451"/>
      <c r="P5" s="1451"/>
      <c r="Q5" s="1451"/>
      <c r="R5" s="1459"/>
    </row>
    <row r="6" spans="1:18" ht="23.25" thickBot="1" x14ac:dyDescent="0.6">
      <c r="A6" s="964"/>
      <c r="B6" s="965" t="s">
        <v>101</v>
      </c>
      <c r="C6" s="748">
        <v>520000</v>
      </c>
      <c r="D6" s="966" t="s">
        <v>40</v>
      </c>
      <c r="E6" s="967" t="s">
        <v>3</v>
      </c>
      <c r="F6" s="968" t="s">
        <v>175</v>
      </c>
      <c r="G6" s="968" t="s">
        <v>176</v>
      </c>
      <c r="H6" s="968" t="s">
        <v>171</v>
      </c>
      <c r="I6" s="969" t="s">
        <v>3</v>
      </c>
      <c r="J6" s="968" t="s">
        <v>175</v>
      </c>
      <c r="K6" s="968" t="s">
        <v>178</v>
      </c>
      <c r="L6" s="970" t="s">
        <v>3</v>
      </c>
      <c r="M6" s="968" t="s">
        <v>180</v>
      </c>
      <c r="N6" s="968" t="s">
        <v>176</v>
      </c>
      <c r="O6" s="968" t="s">
        <v>181</v>
      </c>
      <c r="P6" s="968" t="s">
        <v>182</v>
      </c>
      <c r="Q6" s="971" t="s">
        <v>3</v>
      </c>
      <c r="R6" s="1460"/>
    </row>
    <row r="7" spans="1:18" x14ac:dyDescent="0.55000000000000004">
      <c r="A7" s="972"/>
      <c r="B7" s="973" t="s">
        <v>96</v>
      </c>
      <c r="C7" s="889">
        <v>522000</v>
      </c>
      <c r="D7" s="635"/>
      <c r="E7" s="995"/>
      <c r="F7" s="592"/>
      <c r="G7" s="592"/>
      <c r="H7" s="592"/>
      <c r="I7" s="996"/>
      <c r="J7" s="592"/>
      <c r="K7" s="592"/>
      <c r="L7" s="976"/>
      <c r="M7" s="592"/>
      <c r="N7" s="592"/>
      <c r="O7" s="592"/>
      <c r="P7" s="592"/>
      <c r="Q7" s="977"/>
      <c r="R7" s="890"/>
    </row>
    <row r="8" spans="1:18" x14ac:dyDescent="0.55000000000000004">
      <c r="A8" s="978">
        <v>7</v>
      </c>
      <c r="B8" s="800" t="s">
        <v>4</v>
      </c>
      <c r="C8" s="891">
        <v>220100</v>
      </c>
      <c r="D8" s="675"/>
      <c r="E8" s="980">
        <f t="shared" ref="E8:E15" si="0">SUM(D8)</f>
        <v>0</v>
      </c>
      <c r="F8" s="675"/>
      <c r="G8" s="675"/>
      <c r="H8" s="675"/>
      <c r="I8" s="981">
        <f t="shared" ref="I8:I19" si="1">SUM(F8:G8)</f>
        <v>0</v>
      </c>
      <c r="J8" s="675"/>
      <c r="K8" s="675"/>
      <c r="L8" s="997">
        <f t="shared" ref="L8:L12" si="2">SUM(J8:K8)</f>
        <v>0</v>
      </c>
      <c r="M8" s="675"/>
      <c r="N8" s="675"/>
      <c r="O8" s="675"/>
      <c r="P8" s="675"/>
      <c r="Q8" s="983">
        <f t="shared" ref="Q8:Q15" si="3">SUM(M8)</f>
        <v>0</v>
      </c>
      <c r="R8" s="885">
        <f>SUM(I8,L8,Q8)</f>
        <v>0</v>
      </c>
    </row>
    <row r="9" spans="1:18" x14ac:dyDescent="0.55000000000000004">
      <c r="A9" s="978">
        <v>8</v>
      </c>
      <c r="B9" s="800" t="s">
        <v>94</v>
      </c>
      <c r="C9" s="891">
        <v>220200</v>
      </c>
      <c r="D9" s="675"/>
      <c r="E9" s="980">
        <f t="shared" si="0"/>
        <v>0</v>
      </c>
      <c r="F9" s="675"/>
      <c r="G9" s="675"/>
      <c r="H9" s="675"/>
      <c r="I9" s="981">
        <f t="shared" si="1"/>
        <v>0</v>
      </c>
      <c r="J9" s="675"/>
      <c r="K9" s="675"/>
      <c r="L9" s="997">
        <f t="shared" si="2"/>
        <v>0</v>
      </c>
      <c r="M9" s="675"/>
      <c r="N9" s="675"/>
      <c r="O9" s="675"/>
      <c r="P9" s="675"/>
      <c r="Q9" s="983">
        <f t="shared" si="3"/>
        <v>0</v>
      </c>
      <c r="R9" s="885">
        <f>SUM(I9,L9,Q9)</f>
        <v>0</v>
      </c>
    </row>
    <row r="10" spans="1:18" x14ac:dyDescent="0.55000000000000004">
      <c r="A10" s="978">
        <v>9</v>
      </c>
      <c r="B10" s="800" t="s">
        <v>93</v>
      </c>
      <c r="C10" s="891">
        <v>220300</v>
      </c>
      <c r="D10" s="675"/>
      <c r="E10" s="980"/>
      <c r="F10" s="675"/>
      <c r="G10" s="675"/>
      <c r="H10" s="675"/>
      <c r="I10" s="981"/>
      <c r="J10" s="675"/>
      <c r="K10" s="675"/>
      <c r="L10" s="997"/>
      <c r="M10" s="675"/>
      <c r="N10" s="675"/>
      <c r="O10" s="675"/>
      <c r="P10" s="675"/>
      <c r="Q10" s="983"/>
      <c r="R10" s="885"/>
    </row>
    <row r="11" spans="1:18" x14ac:dyDescent="0.55000000000000004">
      <c r="A11" s="978">
        <v>10</v>
      </c>
      <c r="B11" s="800" t="s">
        <v>5</v>
      </c>
      <c r="C11" s="891">
        <v>220400</v>
      </c>
      <c r="D11" s="675"/>
      <c r="E11" s="980">
        <f t="shared" si="0"/>
        <v>0</v>
      </c>
      <c r="F11" s="675"/>
      <c r="G11" s="675"/>
      <c r="H11" s="675"/>
      <c r="I11" s="981">
        <f t="shared" si="1"/>
        <v>0</v>
      </c>
      <c r="J11" s="675"/>
      <c r="K11" s="675"/>
      <c r="L11" s="997">
        <f t="shared" si="2"/>
        <v>0</v>
      </c>
      <c r="M11" s="675"/>
      <c r="N11" s="675"/>
      <c r="O11" s="675"/>
      <c r="P11" s="675"/>
      <c r="Q11" s="983">
        <f t="shared" si="3"/>
        <v>0</v>
      </c>
      <c r="R11" s="885">
        <f>SUM(I11,L11,Q11)</f>
        <v>0</v>
      </c>
    </row>
    <row r="12" spans="1:18" x14ac:dyDescent="0.55000000000000004">
      <c r="A12" s="978">
        <v>11</v>
      </c>
      <c r="B12" s="800" t="s">
        <v>97</v>
      </c>
      <c r="C12" s="891">
        <v>220500</v>
      </c>
      <c r="D12" s="675"/>
      <c r="E12" s="980">
        <f t="shared" si="0"/>
        <v>0</v>
      </c>
      <c r="F12" s="675"/>
      <c r="G12" s="675"/>
      <c r="H12" s="675"/>
      <c r="I12" s="981">
        <f t="shared" si="1"/>
        <v>0</v>
      </c>
      <c r="J12" s="675"/>
      <c r="K12" s="675"/>
      <c r="L12" s="997">
        <f t="shared" si="2"/>
        <v>0</v>
      </c>
      <c r="M12" s="675"/>
      <c r="N12" s="675"/>
      <c r="O12" s="675"/>
      <c r="P12" s="675"/>
      <c r="Q12" s="983">
        <f t="shared" si="3"/>
        <v>0</v>
      </c>
      <c r="R12" s="885">
        <f>SUM(I12,L12,Q12)</f>
        <v>0</v>
      </c>
    </row>
    <row r="13" spans="1:18" ht="23.25" thickBot="1" x14ac:dyDescent="0.6">
      <c r="A13" s="998"/>
      <c r="B13" s="999"/>
      <c r="C13" s="807"/>
      <c r="D13" s="941"/>
      <c r="E13" s="1000"/>
      <c r="F13" s="941"/>
      <c r="G13" s="941"/>
      <c r="H13" s="941"/>
      <c r="I13" s="1001"/>
      <c r="J13" s="941"/>
      <c r="K13" s="941"/>
      <c r="L13" s="1002"/>
      <c r="M13" s="941"/>
      <c r="N13" s="941"/>
      <c r="O13" s="941"/>
      <c r="P13" s="941"/>
      <c r="Q13" s="1003"/>
      <c r="R13" s="1004"/>
    </row>
    <row r="14" spans="1:18" s="888" customFormat="1" ht="23.25" thickBot="1" x14ac:dyDescent="0.6">
      <c r="A14" s="989"/>
      <c r="B14" s="990" t="s">
        <v>104</v>
      </c>
      <c r="C14" s="763"/>
      <c r="D14" s="609"/>
      <c r="E14" s="991"/>
      <c r="F14" s="609"/>
      <c r="G14" s="609"/>
      <c r="H14" s="609"/>
      <c r="I14" s="992"/>
      <c r="J14" s="609"/>
      <c r="K14" s="609"/>
      <c r="L14" s="1005"/>
      <c r="M14" s="609"/>
      <c r="N14" s="609"/>
      <c r="O14" s="609"/>
      <c r="P14" s="609"/>
      <c r="Q14" s="994"/>
      <c r="R14" s="887"/>
    </row>
    <row r="15" spans="1:18" s="894" customFormat="1" ht="23.25" thickBot="1" x14ac:dyDescent="0.6">
      <c r="A15" s="1006"/>
      <c r="B15" s="1007" t="s">
        <v>105</v>
      </c>
      <c r="C15" s="772"/>
      <c r="D15" s="892"/>
      <c r="E15" s="1008">
        <f t="shared" si="0"/>
        <v>0</v>
      </c>
      <c r="F15" s="892"/>
      <c r="G15" s="892"/>
      <c r="H15" s="892"/>
      <c r="I15" s="1008">
        <f t="shared" si="1"/>
        <v>0</v>
      </c>
      <c r="J15" s="1009"/>
      <c r="K15" s="1009"/>
      <c r="L15" s="1009">
        <f>SUM(L7:L12)</f>
        <v>0</v>
      </c>
      <c r="M15" s="892"/>
      <c r="N15" s="892"/>
      <c r="O15" s="892"/>
      <c r="P15" s="892"/>
      <c r="Q15" s="1010">
        <f t="shared" si="3"/>
        <v>0</v>
      </c>
      <c r="R15" s="893">
        <f>SUM(I15,L15,Q15)</f>
        <v>0</v>
      </c>
    </row>
    <row r="16" spans="1:18" ht="23.25" thickTop="1" x14ac:dyDescent="0.55000000000000004">
      <c r="A16" s="1011"/>
      <c r="B16" s="1012" t="s">
        <v>6</v>
      </c>
      <c r="C16" s="895"/>
      <c r="D16" s="591"/>
      <c r="E16" s="974"/>
      <c r="F16" s="592"/>
      <c r="G16" s="592"/>
      <c r="H16" s="592"/>
      <c r="I16" s="996">
        <f t="shared" si="1"/>
        <v>0</v>
      </c>
      <c r="J16" s="592"/>
      <c r="K16" s="592"/>
      <c r="L16" s="976"/>
      <c r="M16" s="592"/>
      <c r="N16" s="592"/>
      <c r="O16" s="592"/>
      <c r="P16" s="592"/>
      <c r="Q16" s="977"/>
      <c r="R16" s="796"/>
    </row>
    <row r="17" spans="1:18" x14ac:dyDescent="0.55000000000000004">
      <c r="A17" s="1013">
        <v>12</v>
      </c>
      <c r="B17" s="1014" t="s">
        <v>98</v>
      </c>
      <c r="C17" s="613">
        <v>220600</v>
      </c>
      <c r="D17" s="675"/>
      <c r="E17" s="1015">
        <f>SUM(D17)</f>
        <v>0</v>
      </c>
      <c r="F17" s="675"/>
      <c r="G17" s="675"/>
      <c r="H17" s="675"/>
      <c r="I17" s="981">
        <f t="shared" si="1"/>
        <v>0</v>
      </c>
      <c r="J17" s="675"/>
      <c r="K17" s="675"/>
      <c r="L17" s="997">
        <f>SUM(J17:K17)</f>
        <v>0</v>
      </c>
      <c r="M17" s="675"/>
      <c r="N17" s="675"/>
      <c r="O17" s="675"/>
      <c r="P17" s="675"/>
      <c r="Q17" s="1016">
        <f>SUM(M17)</f>
        <v>0</v>
      </c>
      <c r="R17" s="896">
        <f>SUM(I17,L17,Q17)</f>
        <v>0</v>
      </c>
    </row>
    <row r="18" spans="1:18" x14ac:dyDescent="0.55000000000000004">
      <c r="A18" s="1013">
        <v>13</v>
      </c>
      <c r="B18" s="1017" t="s">
        <v>99</v>
      </c>
      <c r="C18" s="637">
        <v>220700</v>
      </c>
      <c r="D18" s="618"/>
      <c r="E18" s="1018"/>
      <c r="F18" s="597"/>
      <c r="G18" s="597"/>
      <c r="H18" s="597"/>
      <c r="I18" s="981">
        <f t="shared" si="1"/>
        <v>0</v>
      </c>
      <c r="J18" s="675"/>
      <c r="K18" s="675"/>
      <c r="L18" s="997"/>
      <c r="M18" s="597"/>
      <c r="N18" s="597"/>
      <c r="O18" s="597"/>
      <c r="P18" s="597"/>
      <c r="Q18" s="983"/>
      <c r="R18" s="896"/>
    </row>
    <row r="19" spans="1:18" s="903" customFormat="1" ht="23.25" thickBot="1" x14ac:dyDescent="0.6">
      <c r="A19" s="1019"/>
      <c r="B19" s="1020" t="s">
        <v>7</v>
      </c>
      <c r="C19" s="899"/>
      <c r="D19" s="900"/>
      <c r="E19" s="900">
        <f>SUM(D19)</f>
        <v>0</v>
      </c>
      <c r="F19" s="901"/>
      <c r="G19" s="901"/>
      <c r="H19" s="901"/>
      <c r="I19" s="1021">
        <f t="shared" si="1"/>
        <v>0</v>
      </c>
      <c r="J19" s="1022"/>
      <c r="K19" s="1022"/>
      <c r="L19" s="1022">
        <f t="shared" ref="L19:R19" si="4">SUM(L17:L18)</f>
        <v>0</v>
      </c>
      <c r="M19" s="901"/>
      <c r="N19" s="901"/>
      <c r="O19" s="901"/>
      <c r="P19" s="901"/>
      <c r="Q19" s="1023">
        <f>SUM(M19)</f>
        <v>0</v>
      </c>
      <c r="R19" s="902">
        <f t="shared" si="4"/>
        <v>0</v>
      </c>
    </row>
    <row r="20" spans="1:18" s="907" customFormat="1" ht="23.25" thickTop="1" x14ac:dyDescent="0.55000000000000004">
      <c r="A20" s="1024"/>
      <c r="B20" s="1025" t="s">
        <v>100</v>
      </c>
      <c r="C20" s="634">
        <v>530000</v>
      </c>
      <c r="D20" s="904"/>
      <c r="E20" s="1026"/>
      <c r="F20" s="905"/>
      <c r="G20" s="905"/>
      <c r="H20" s="905"/>
      <c r="I20" s="996"/>
      <c r="J20" s="1027"/>
      <c r="K20" s="1027"/>
      <c r="L20" s="1028"/>
      <c r="M20" s="905"/>
      <c r="N20" s="905"/>
      <c r="O20" s="905"/>
      <c r="P20" s="905"/>
      <c r="Q20" s="1029"/>
      <c r="R20" s="906"/>
    </row>
    <row r="21" spans="1:18" x14ac:dyDescent="0.55000000000000004">
      <c r="A21" s="1013"/>
      <c r="B21" s="1030" t="s">
        <v>8</v>
      </c>
      <c r="C21" s="637"/>
      <c r="D21" s="618"/>
      <c r="E21" s="1018"/>
      <c r="F21" s="597"/>
      <c r="G21" s="597"/>
      <c r="H21" s="597"/>
      <c r="I21" s="1031"/>
      <c r="J21" s="597"/>
      <c r="K21" s="597"/>
      <c r="L21" s="982"/>
      <c r="M21" s="597"/>
      <c r="N21" s="597"/>
      <c r="O21" s="597"/>
      <c r="P21" s="597"/>
      <c r="Q21" s="983"/>
      <c r="R21" s="767"/>
    </row>
    <row r="22" spans="1:18" x14ac:dyDescent="0.55000000000000004">
      <c r="A22" s="998"/>
      <c r="B22" s="973" t="s">
        <v>9</v>
      </c>
      <c r="C22" s="786">
        <v>531000</v>
      </c>
      <c r="D22" s="591"/>
      <c r="E22" s="974"/>
      <c r="F22" s="592"/>
      <c r="G22" s="592"/>
      <c r="H22" s="592"/>
      <c r="I22" s="975"/>
      <c r="J22" s="592"/>
      <c r="K22" s="592"/>
      <c r="L22" s="976"/>
      <c r="M22" s="592"/>
      <c r="N22" s="592"/>
      <c r="O22" s="592"/>
      <c r="P22" s="592"/>
      <c r="Q22" s="977"/>
      <c r="R22" s="796"/>
    </row>
    <row r="23" spans="1:18" x14ac:dyDescent="0.55000000000000004">
      <c r="A23" s="1032">
        <v>14</v>
      </c>
      <c r="B23" s="800" t="s">
        <v>58</v>
      </c>
      <c r="C23" s="788">
        <v>310100</v>
      </c>
      <c r="D23" s="675"/>
      <c r="E23" s="1015"/>
      <c r="F23" s="675"/>
      <c r="G23" s="675"/>
      <c r="H23" s="675"/>
      <c r="I23" s="981">
        <f t="shared" ref="I23:I31" si="5">SUM(D23:G23)</f>
        <v>0</v>
      </c>
      <c r="J23" s="675"/>
      <c r="K23" s="675"/>
      <c r="L23" s="997">
        <f t="shared" ref="L23:L30" si="6">SUM(J23:K23)</f>
        <v>0</v>
      </c>
      <c r="M23" s="675"/>
      <c r="N23" s="675"/>
      <c r="O23" s="675"/>
      <c r="P23" s="675"/>
      <c r="Q23" s="983">
        <f t="shared" ref="Q23:Q30" si="7">SUM(M23)</f>
        <v>0</v>
      </c>
      <c r="R23" s="885">
        <f t="shared" ref="R23:R30" si="8">SUM(Q23,L23,I23)</f>
        <v>0</v>
      </c>
    </row>
    <row r="24" spans="1:18" x14ac:dyDescent="0.55000000000000004">
      <c r="A24" s="1032">
        <v>15</v>
      </c>
      <c r="B24" s="800" t="s">
        <v>10</v>
      </c>
      <c r="C24" s="788">
        <v>310200</v>
      </c>
      <c r="D24" s="675"/>
      <c r="E24" s="1015"/>
      <c r="F24" s="675"/>
      <c r="G24" s="675"/>
      <c r="H24" s="675"/>
      <c r="I24" s="981">
        <f t="shared" si="5"/>
        <v>0</v>
      </c>
      <c r="J24" s="675"/>
      <c r="K24" s="675"/>
      <c r="L24" s="997">
        <f t="shared" si="6"/>
        <v>0</v>
      </c>
      <c r="M24" s="675"/>
      <c r="N24" s="675"/>
      <c r="O24" s="675"/>
      <c r="P24" s="675"/>
      <c r="Q24" s="983">
        <f t="shared" si="7"/>
        <v>0</v>
      </c>
      <c r="R24" s="885">
        <f t="shared" si="8"/>
        <v>0</v>
      </c>
    </row>
    <row r="25" spans="1:18" x14ac:dyDescent="0.55000000000000004">
      <c r="A25" s="1032">
        <v>16</v>
      </c>
      <c r="B25" s="800" t="s">
        <v>11</v>
      </c>
      <c r="C25" s="788">
        <v>310300</v>
      </c>
      <c r="D25" s="675"/>
      <c r="E25" s="1015"/>
      <c r="F25" s="675"/>
      <c r="G25" s="675"/>
      <c r="H25" s="675"/>
      <c r="I25" s="981">
        <f t="shared" si="5"/>
        <v>0</v>
      </c>
      <c r="J25" s="675"/>
      <c r="K25" s="675"/>
      <c r="L25" s="997">
        <f t="shared" si="6"/>
        <v>0</v>
      </c>
      <c r="M25" s="675"/>
      <c r="N25" s="675"/>
      <c r="O25" s="675"/>
      <c r="P25" s="675"/>
      <c r="Q25" s="983">
        <f t="shared" si="7"/>
        <v>0</v>
      </c>
      <c r="R25" s="885">
        <f t="shared" si="8"/>
        <v>0</v>
      </c>
    </row>
    <row r="26" spans="1:18" x14ac:dyDescent="0.55000000000000004">
      <c r="A26" s="1032">
        <v>17</v>
      </c>
      <c r="B26" s="800" t="s">
        <v>12</v>
      </c>
      <c r="C26" s="788">
        <v>310400</v>
      </c>
      <c r="D26" s="675"/>
      <c r="E26" s="1015"/>
      <c r="F26" s="675"/>
      <c r="G26" s="675"/>
      <c r="H26" s="675"/>
      <c r="I26" s="981">
        <f t="shared" si="5"/>
        <v>0</v>
      </c>
      <c r="J26" s="675"/>
      <c r="K26" s="675"/>
      <c r="L26" s="997">
        <f t="shared" si="6"/>
        <v>0</v>
      </c>
      <c r="M26" s="675"/>
      <c r="N26" s="675"/>
      <c r="O26" s="675"/>
      <c r="P26" s="675"/>
      <c r="Q26" s="983">
        <f t="shared" si="7"/>
        <v>0</v>
      </c>
      <c r="R26" s="885">
        <f t="shared" si="8"/>
        <v>0</v>
      </c>
    </row>
    <row r="27" spans="1:18" x14ac:dyDescent="0.55000000000000004">
      <c r="A27" s="1032">
        <v>18</v>
      </c>
      <c r="B27" s="800" t="s">
        <v>13</v>
      </c>
      <c r="C27" s="788">
        <v>310500</v>
      </c>
      <c r="D27" s="675"/>
      <c r="E27" s="1015"/>
      <c r="F27" s="675"/>
      <c r="G27" s="675"/>
      <c r="H27" s="675"/>
      <c r="I27" s="981">
        <f t="shared" si="5"/>
        <v>0</v>
      </c>
      <c r="J27" s="675"/>
      <c r="K27" s="675"/>
      <c r="L27" s="997">
        <f t="shared" si="6"/>
        <v>0</v>
      </c>
      <c r="M27" s="675"/>
      <c r="N27" s="675"/>
      <c r="O27" s="675"/>
      <c r="P27" s="675"/>
      <c r="Q27" s="983">
        <f t="shared" si="7"/>
        <v>0</v>
      </c>
      <c r="R27" s="885">
        <f t="shared" si="8"/>
        <v>0</v>
      </c>
    </row>
    <row r="28" spans="1:18" x14ac:dyDescent="0.55000000000000004">
      <c r="A28" s="1032">
        <v>19</v>
      </c>
      <c r="B28" s="800" t="s">
        <v>14</v>
      </c>
      <c r="C28" s="788">
        <v>310600</v>
      </c>
      <c r="D28" s="675"/>
      <c r="E28" s="1015"/>
      <c r="F28" s="675"/>
      <c r="G28" s="675"/>
      <c r="H28" s="675"/>
      <c r="I28" s="981">
        <f t="shared" si="5"/>
        <v>0</v>
      </c>
      <c r="J28" s="675"/>
      <c r="K28" s="675"/>
      <c r="L28" s="997">
        <f t="shared" si="6"/>
        <v>0</v>
      </c>
      <c r="M28" s="675"/>
      <c r="N28" s="675"/>
      <c r="O28" s="675"/>
      <c r="P28" s="675"/>
      <c r="Q28" s="983">
        <f t="shared" si="7"/>
        <v>0</v>
      </c>
      <c r="R28" s="885">
        <f t="shared" si="8"/>
        <v>0</v>
      </c>
    </row>
    <row r="29" spans="1:18" x14ac:dyDescent="0.55000000000000004">
      <c r="A29" s="1032">
        <v>20</v>
      </c>
      <c r="B29" s="800" t="s">
        <v>15</v>
      </c>
      <c r="C29" s="788">
        <v>310700</v>
      </c>
      <c r="D29" s="675"/>
      <c r="E29" s="1015"/>
      <c r="F29" s="675"/>
      <c r="G29" s="675"/>
      <c r="H29" s="675"/>
      <c r="I29" s="981">
        <f t="shared" si="5"/>
        <v>0</v>
      </c>
      <c r="J29" s="675"/>
      <c r="K29" s="675"/>
      <c r="L29" s="997">
        <f t="shared" si="6"/>
        <v>0</v>
      </c>
      <c r="M29" s="675"/>
      <c r="N29" s="675"/>
      <c r="O29" s="675"/>
      <c r="P29" s="675"/>
      <c r="Q29" s="983">
        <f t="shared" si="7"/>
        <v>0</v>
      </c>
      <c r="R29" s="885">
        <f t="shared" si="8"/>
        <v>0</v>
      </c>
    </row>
    <row r="30" spans="1:18" s="910" customFormat="1" ht="23.25" thickBot="1" x14ac:dyDescent="0.6">
      <c r="A30" s="1033"/>
      <c r="B30" s="1034" t="s">
        <v>16</v>
      </c>
      <c r="C30" s="792"/>
      <c r="D30" s="908"/>
      <c r="E30" s="1035"/>
      <c r="F30" s="908"/>
      <c r="G30" s="908"/>
      <c r="H30" s="1036"/>
      <c r="I30" s="996">
        <f t="shared" si="5"/>
        <v>0</v>
      </c>
      <c r="J30" s="1037"/>
      <c r="K30" s="1037"/>
      <c r="L30" s="997">
        <f t="shared" si="6"/>
        <v>0</v>
      </c>
      <c r="M30" s="908"/>
      <c r="N30" s="908"/>
      <c r="O30" s="908"/>
      <c r="P30" s="908"/>
      <c r="Q30" s="1038">
        <f t="shared" si="7"/>
        <v>0</v>
      </c>
      <c r="R30" s="909">
        <f t="shared" si="8"/>
        <v>0</v>
      </c>
    </row>
    <row r="31" spans="1:18" ht="23.25" thickTop="1" x14ac:dyDescent="0.55000000000000004">
      <c r="A31" s="1039">
        <v>21</v>
      </c>
      <c r="B31" s="1040" t="s">
        <v>17</v>
      </c>
      <c r="C31" s="797">
        <v>320100</v>
      </c>
      <c r="D31" s="674"/>
      <c r="E31" s="1041"/>
      <c r="F31" s="674"/>
      <c r="G31" s="674"/>
      <c r="H31" s="674"/>
      <c r="I31" s="996">
        <f t="shared" si="5"/>
        <v>0</v>
      </c>
      <c r="J31" s="674"/>
      <c r="K31" s="674"/>
      <c r="L31" s="1042">
        <f>SUM(J31:K31)</f>
        <v>0</v>
      </c>
      <c r="M31" s="674"/>
      <c r="N31" s="674"/>
      <c r="O31" s="674"/>
      <c r="P31" s="674"/>
      <c r="Q31" s="1043">
        <f>SUM(M31)</f>
        <v>0</v>
      </c>
      <c r="R31" s="911">
        <f>SUM(I31,L31,Q31)</f>
        <v>0</v>
      </c>
    </row>
    <row r="32" spans="1:18" x14ac:dyDescent="0.55000000000000004">
      <c r="A32" s="1039">
        <v>22</v>
      </c>
      <c r="B32" s="800" t="s">
        <v>19</v>
      </c>
      <c r="C32" s="797">
        <v>320200</v>
      </c>
      <c r="D32" s="674"/>
      <c r="E32" s="1041"/>
      <c r="F32" s="674"/>
      <c r="G32" s="674"/>
      <c r="H32" s="674"/>
      <c r="I32" s="996"/>
      <c r="J32" s="674"/>
      <c r="K32" s="674"/>
      <c r="L32" s="1042"/>
      <c r="M32" s="674"/>
      <c r="N32" s="674"/>
      <c r="O32" s="674"/>
      <c r="P32" s="674"/>
      <c r="Q32" s="1043"/>
      <c r="R32" s="911"/>
    </row>
    <row r="33" spans="1:18" x14ac:dyDescent="0.55000000000000004">
      <c r="A33" s="1039">
        <v>23</v>
      </c>
      <c r="B33" s="800" t="s">
        <v>102</v>
      </c>
      <c r="C33" s="797">
        <v>320300</v>
      </c>
      <c r="D33" s="674"/>
      <c r="E33" s="1041"/>
      <c r="F33" s="674"/>
      <c r="G33" s="674"/>
      <c r="H33" s="674"/>
      <c r="I33" s="996"/>
      <c r="J33" s="674"/>
      <c r="K33" s="674"/>
      <c r="L33" s="1042"/>
      <c r="M33" s="674"/>
      <c r="N33" s="674"/>
      <c r="O33" s="674"/>
      <c r="P33" s="674"/>
      <c r="Q33" s="1043"/>
      <c r="R33" s="911"/>
    </row>
    <row r="34" spans="1:18" x14ac:dyDescent="0.55000000000000004">
      <c r="A34" s="1032">
        <v>24</v>
      </c>
      <c r="B34" s="800" t="s">
        <v>18</v>
      </c>
      <c r="C34" s="788">
        <v>320400</v>
      </c>
      <c r="D34" s="675"/>
      <c r="E34" s="1015"/>
      <c r="F34" s="675"/>
      <c r="G34" s="675"/>
      <c r="H34" s="674"/>
      <c r="I34" s="996">
        <f>SUM(D34:G34)</f>
        <v>0</v>
      </c>
      <c r="J34" s="675"/>
      <c r="K34" s="675"/>
      <c r="L34" s="1042">
        <f t="shared" ref="L34:L35" si="9">SUM(J34:K34)</f>
        <v>0</v>
      </c>
      <c r="M34" s="675"/>
      <c r="N34" s="674"/>
      <c r="O34" s="674"/>
      <c r="P34" s="674"/>
      <c r="Q34" s="1043">
        <f t="shared" ref="Q34" si="10">SUM(M34)</f>
        <v>0</v>
      </c>
      <c r="R34" s="911">
        <f>SUM(I34,L34,Q34)</f>
        <v>0</v>
      </c>
    </row>
    <row r="35" spans="1:18" s="910" customFormat="1" ht="23.25" thickBot="1" x14ac:dyDescent="0.6">
      <c r="A35" s="1033"/>
      <c r="B35" s="1034" t="s">
        <v>20</v>
      </c>
      <c r="C35" s="792">
        <v>532000</v>
      </c>
      <c r="D35" s="908"/>
      <c r="E35" s="1035"/>
      <c r="F35" s="912"/>
      <c r="G35" s="912"/>
      <c r="H35" s="1044"/>
      <c r="I35" s="996">
        <f>SUM(D35:G35)</f>
        <v>0</v>
      </c>
      <c r="J35" s="1037"/>
      <c r="K35" s="1037"/>
      <c r="L35" s="997">
        <f t="shared" si="9"/>
        <v>0</v>
      </c>
      <c r="M35" s="912"/>
      <c r="N35" s="912"/>
      <c r="O35" s="912"/>
      <c r="P35" s="912"/>
      <c r="Q35" s="1045">
        <f>SUM(Q31:Q34)</f>
        <v>0</v>
      </c>
      <c r="R35" s="913">
        <f>SUM(I35,L35)</f>
        <v>0</v>
      </c>
    </row>
    <row r="36" spans="1:18" ht="23.25" thickTop="1" x14ac:dyDescent="0.55000000000000004">
      <c r="A36" s="1039">
        <v>25</v>
      </c>
      <c r="B36" s="1040" t="s">
        <v>21</v>
      </c>
      <c r="C36" s="797">
        <v>330100</v>
      </c>
      <c r="D36" s="654"/>
      <c r="E36" s="1046"/>
      <c r="F36" s="592"/>
      <c r="G36" s="592"/>
      <c r="H36" s="592"/>
      <c r="I36" s="996">
        <f>SUM(D36:G36)</f>
        <v>0</v>
      </c>
      <c r="J36" s="674"/>
      <c r="K36" s="674"/>
      <c r="L36" s="1042">
        <f>SUM(J36:K36)</f>
        <v>0</v>
      </c>
      <c r="M36" s="592"/>
      <c r="N36" s="592"/>
      <c r="O36" s="592"/>
      <c r="P36" s="592"/>
      <c r="Q36" s="977">
        <f>SUM(M36)</f>
        <v>0</v>
      </c>
      <c r="R36" s="890">
        <f>SUM(I36,L36,Q36)</f>
        <v>0</v>
      </c>
    </row>
    <row r="37" spans="1:18" x14ac:dyDescent="0.55000000000000004">
      <c r="A37" s="1032">
        <v>26</v>
      </c>
      <c r="B37" s="800" t="s">
        <v>22</v>
      </c>
      <c r="C37" s="788">
        <v>330200</v>
      </c>
      <c r="D37" s="646"/>
      <c r="E37" s="1047"/>
      <c r="F37" s="597"/>
      <c r="G37" s="597"/>
      <c r="H37" s="592"/>
      <c r="I37" s="996">
        <f>SUM(D37:G37)</f>
        <v>0</v>
      </c>
      <c r="J37" s="675"/>
      <c r="K37" s="675"/>
      <c r="L37" s="1042">
        <f t="shared" ref="L37:L52" si="11">SUM(J37:K37)</f>
        <v>0</v>
      </c>
      <c r="M37" s="597"/>
      <c r="N37" s="592"/>
      <c r="O37" s="592"/>
      <c r="P37" s="592"/>
      <c r="Q37" s="977">
        <f t="shared" ref="Q37:Q52" si="12">SUM(M37)</f>
        <v>0</v>
      </c>
      <c r="R37" s="890">
        <f>SUM(I37,L37,Q37)</f>
        <v>0</v>
      </c>
    </row>
    <row r="38" spans="1:18" x14ac:dyDescent="0.55000000000000004">
      <c r="A38" s="1032">
        <v>27</v>
      </c>
      <c r="B38" s="800" t="s">
        <v>23</v>
      </c>
      <c r="C38" s="788">
        <v>330300</v>
      </c>
      <c r="D38" s="646"/>
      <c r="E38" s="1047"/>
      <c r="F38" s="597"/>
      <c r="G38" s="597"/>
      <c r="H38" s="592"/>
      <c r="I38" s="996">
        <f>SUM(D38:G38)</f>
        <v>0</v>
      </c>
      <c r="J38" s="675"/>
      <c r="K38" s="675"/>
      <c r="L38" s="1042">
        <f t="shared" si="11"/>
        <v>0</v>
      </c>
      <c r="M38" s="597"/>
      <c r="N38" s="592"/>
      <c r="O38" s="592"/>
      <c r="P38" s="592"/>
      <c r="Q38" s="977">
        <f t="shared" si="12"/>
        <v>0</v>
      </c>
      <c r="R38" s="890">
        <f>SUM(I38,L38,Q38)</f>
        <v>0</v>
      </c>
    </row>
    <row r="39" spans="1:18" x14ac:dyDescent="0.55000000000000004">
      <c r="A39" s="1032">
        <v>28</v>
      </c>
      <c r="B39" s="800" t="s">
        <v>106</v>
      </c>
      <c r="C39" s="788">
        <v>330400</v>
      </c>
      <c r="D39" s="646"/>
      <c r="E39" s="1047"/>
      <c r="F39" s="597"/>
      <c r="G39" s="597"/>
      <c r="H39" s="592"/>
      <c r="I39" s="996"/>
      <c r="J39" s="675"/>
      <c r="K39" s="675"/>
      <c r="L39" s="1042"/>
      <c r="M39" s="597"/>
      <c r="N39" s="592"/>
      <c r="O39" s="592"/>
      <c r="P39" s="592"/>
      <c r="Q39" s="977"/>
      <c r="R39" s="890"/>
    </row>
    <row r="40" spans="1:18" x14ac:dyDescent="0.55000000000000004">
      <c r="A40" s="1032">
        <v>29</v>
      </c>
      <c r="B40" s="800" t="s">
        <v>107</v>
      </c>
      <c r="C40" s="788">
        <v>330500</v>
      </c>
      <c r="D40" s="646"/>
      <c r="E40" s="1047"/>
      <c r="F40" s="597"/>
      <c r="G40" s="597"/>
      <c r="H40" s="592"/>
      <c r="I40" s="996"/>
      <c r="J40" s="675"/>
      <c r="K40" s="675"/>
      <c r="L40" s="1042"/>
      <c r="M40" s="597"/>
      <c r="N40" s="592"/>
      <c r="O40" s="592"/>
      <c r="P40" s="592"/>
      <c r="Q40" s="977"/>
      <c r="R40" s="890"/>
    </row>
    <row r="41" spans="1:18" x14ac:dyDescent="0.55000000000000004">
      <c r="A41" s="1032">
        <v>30</v>
      </c>
      <c r="B41" s="800" t="s">
        <v>24</v>
      </c>
      <c r="C41" s="788">
        <v>330600</v>
      </c>
      <c r="D41" s="646"/>
      <c r="E41" s="1047"/>
      <c r="F41" s="597"/>
      <c r="G41" s="597"/>
      <c r="H41" s="592"/>
      <c r="I41" s="996">
        <f>SUM(D41:G41)</f>
        <v>0</v>
      </c>
      <c r="J41" s="675"/>
      <c r="K41" s="675"/>
      <c r="L41" s="1042">
        <f t="shared" si="11"/>
        <v>0</v>
      </c>
      <c r="M41" s="597"/>
      <c r="N41" s="592"/>
      <c r="O41" s="592"/>
      <c r="P41" s="592"/>
      <c r="Q41" s="977">
        <f t="shared" si="12"/>
        <v>0</v>
      </c>
      <c r="R41" s="890">
        <f>SUM(I41,L41,Q41)</f>
        <v>0</v>
      </c>
    </row>
    <row r="42" spans="1:18" x14ac:dyDescent="0.55000000000000004">
      <c r="A42" s="1032">
        <v>31</v>
      </c>
      <c r="B42" s="800" t="s">
        <v>25</v>
      </c>
      <c r="C42" s="788">
        <v>330700</v>
      </c>
      <c r="D42" s="646"/>
      <c r="E42" s="1047"/>
      <c r="F42" s="597"/>
      <c r="G42" s="597"/>
      <c r="H42" s="592"/>
      <c r="I42" s="996">
        <f>SUM(D42:G42)</f>
        <v>0</v>
      </c>
      <c r="J42" s="675"/>
      <c r="K42" s="675"/>
      <c r="L42" s="1042">
        <f t="shared" si="11"/>
        <v>0</v>
      </c>
      <c r="M42" s="597"/>
      <c r="N42" s="592"/>
      <c r="O42" s="592"/>
      <c r="P42" s="592"/>
      <c r="Q42" s="977">
        <f t="shared" si="12"/>
        <v>0</v>
      </c>
      <c r="R42" s="890">
        <f>SUM(I42,L42,Q42)</f>
        <v>0</v>
      </c>
    </row>
    <row r="43" spans="1:18" x14ac:dyDescent="0.55000000000000004">
      <c r="A43" s="1032">
        <v>32</v>
      </c>
      <c r="B43" s="800" t="s">
        <v>59</v>
      </c>
      <c r="C43" s="788">
        <v>330800</v>
      </c>
      <c r="D43" s="646"/>
      <c r="E43" s="1047"/>
      <c r="F43" s="597"/>
      <c r="G43" s="597"/>
      <c r="H43" s="592"/>
      <c r="I43" s="996">
        <f>SUM(D43:G43)</f>
        <v>0</v>
      </c>
      <c r="J43" s="675"/>
      <c r="K43" s="675"/>
      <c r="L43" s="1042">
        <f t="shared" si="11"/>
        <v>0</v>
      </c>
      <c r="M43" s="597"/>
      <c r="N43" s="592"/>
      <c r="O43" s="592"/>
      <c r="P43" s="592"/>
      <c r="Q43" s="977">
        <f t="shared" si="12"/>
        <v>0</v>
      </c>
      <c r="R43" s="890">
        <f>SUM(I43,L43,Q43)</f>
        <v>0</v>
      </c>
    </row>
    <row r="44" spans="1:18" x14ac:dyDescent="0.55000000000000004">
      <c r="A44" s="1032">
        <v>33</v>
      </c>
      <c r="B44" s="800" t="s">
        <v>60</v>
      </c>
      <c r="C44" s="788">
        <v>330900</v>
      </c>
      <c r="D44" s="646"/>
      <c r="E44" s="1047"/>
      <c r="F44" s="597"/>
      <c r="G44" s="597"/>
      <c r="H44" s="592"/>
      <c r="I44" s="996">
        <f>SUM(D44:G44)</f>
        <v>0</v>
      </c>
      <c r="J44" s="675"/>
      <c r="K44" s="675"/>
      <c r="L44" s="1042">
        <f t="shared" si="11"/>
        <v>0</v>
      </c>
      <c r="M44" s="597"/>
      <c r="N44" s="592"/>
      <c r="O44" s="592"/>
      <c r="P44" s="592"/>
      <c r="Q44" s="977">
        <f t="shared" si="12"/>
        <v>0</v>
      </c>
      <c r="R44" s="890">
        <f>SUM(I44,L44,Q44)</f>
        <v>0</v>
      </c>
    </row>
    <row r="45" spans="1:18" x14ac:dyDescent="0.55000000000000004">
      <c r="A45" s="1032">
        <v>34</v>
      </c>
      <c r="B45" s="800" t="s">
        <v>108</v>
      </c>
      <c r="C45" s="788">
        <v>331000</v>
      </c>
      <c r="D45" s="646"/>
      <c r="E45" s="1047"/>
      <c r="F45" s="597"/>
      <c r="G45" s="597"/>
      <c r="H45" s="592"/>
      <c r="I45" s="996"/>
      <c r="J45" s="675"/>
      <c r="K45" s="675"/>
      <c r="L45" s="1042"/>
      <c r="M45" s="597"/>
      <c r="N45" s="592"/>
      <c r="O45" s="592"/>
      <c r="P45" s="592"/>
      <c r="Q45" s="977"/>
      <c r="R45" s="890"/>
    </row>
    <row r="46" spans="1:18" x14ac:dyDescent="0.55000000000000004">
      <c r="A46" s="1032">
        <v>35</v>
      </c>
      <c r="B46" s="800" t="s">
        <v>51</v>
      </c>
      <c r="C46" s="788">
        <v>331100</v>
      </c>
      <c r="D46" s="646"/>
      <c r="E46" s="1047"/>
      <c r="F46" s="597"/>
      <c r="G46" s="597"/>
      <c r="H46" s="592"/>
      <c r="I46" s="996">
        <f>SUM(D46:G46)</f>
        <v>0</v>
      </c>
      <c r="J46" s="675"/>
      <c r="K46" s="675"/>
      <c r="L46" s="1042">
        <f t="shared" si="11"/>
        <v>0</v>
      </c>
      <c r="M46" s="597"/>
      <c r="N46" s="592"/>
      <c r="O46" s="592"/>
      <c r="P46" s="592"/>
      <c r="Q46" s="977">
        <f t="shared" si="12"/>
        <v>0</v>
      </c>
      <c r="R46" s="890">
        <f>SUM(I46,L46,Q46)</f>
        <v>0</v>
      </c>
    </row>
    <row r="47" spans="1:18" x14ac:dyDescent="0.55000000000000004">
      <c r="A47" s="1032">
        <v>36</v>
      </c>
      <c r="B47" s="800" t="s">
        <v>52</v>
      </c>
      <c r="C47" s="788">
        <v>331200</v>
      </c>
      <c r="D47" s="646"/>
      <c r="E47" s="1047"/>
      <c r="F47" s="597"/>
      <c r="G47" s="597"/>
      <c r="H47" s="592"/>
      <c r="I47" s="996">
        <f>SUM(D47:G47)</f>
        <v>0</v>
      </c>
      <c r="J47" s="675"/>
      <c r="K47" s="675"/>
      <c r="L47" s="1042">
        <f t="shared" si="11"/>
        <v>0</v>
      </c>
      <c r="M47" s="597"/>
      <c r="N47" s="592"/>
      <c r="O47" s="592"/>
      <c r="P47" s="592"/>
      <c r="Q47" s="977">
        <f t="shared" si="12"/>
        <v>0</v>
      </c>
      <c r="R47" s="890">
        <f>SUM(I47,L47,Q47)</f>
        <v>0</v>
      </c>
    </row>
    <row r="48" spans="1:18" x14ac:dyDescent="0.55000000000000004">
      <c r="A48" s="1032">
        <v>37</v>
      </c>
      <c r="B48" s="800" t="s">
        <v>109</v>
      </c>
      <c r="C48" s="788">
        <v>331300</v>
      </c>
      <c r="D48" s="646"/>
      <c r="E48" s="1047"/>
      <c r="F48" s="597"/>
      <c r="G48" s="597"/>
      <c r="H48" s="592"/>
      <c r="I48" s="996"/>
      <c r="J48" s="675"/>
      <c r="K48" s="675"/>
      <c r="L48" s="1042"/>
      <c r="M48" s="597"/>
      <c r="N48" s="592"/>
      <c r="O48" s="592"/>
      <c r="P48" s="592"/>
      <c r="Q48" s="977"/>
      <c r="R48" s="890"/>
    </row>
    <row r="49" spans="1:18" x14ac:dyDescent="0.55000000000000004">
      <c r="A49" s="1032">
        <v>38</v>
      </c>
      <c r="B49" s="800" t="s">
        <v>26</v>
      </c>
      <c r="C49" s="788">
        <v>331400</v>
      </c>
      <c r="D49" s="646"/>
      <c r="E49" s="1047"/>
      <c r="F49" s="597"/>
      <c r="G49" s="597"/>
      <c r="H49" s="592"/>
      <c r="I49" s="996">
        <f>SUM(D49:G49)</f>
        <v>0</v>
      </c>
      <c r="J49" s="675"/>
      <c r="K49" s="675"/>
      <c r="L49" s="1042">
        <f t="shared" si="11"/>
        <v>0</v>
      </c>
      <c r="M49" s="597"/>
      <c r="N49" s="592"/>
      <c r="O49" s="592"/>
      <c r="P49" s="592"/>
      <c r="Q49" s="977">
        <f t="shared" si="12"/>
        <v>0</v>
      </c>
      <c r="R49" s="890">
        <f>SUM(I49,L49,Q49)</f>
        <v>0</v>
      </c>
    </row>
    <row r="50" spans="1:18" x14ac:dyDescent="0.55000000000000004">
      <c r="A50" s="1048">
        <v>39</v>
      </c>
      <c r="B50" s="800" t="s">
        <v>110</v>
      </c>
      <c r="C50" s="807">
        <v>331500</v>
      </c>
      <c r="D50" s="648"/>
      <c r="E50" s="1049"/>
      <c r="F50" s="604"/>
      <c r="G50" s="604"/>
      <c r="H50" s="604"/>
      <c r="I50" s="986"/>
      <c r="J50" s="935"/>
      <c r="K50" s="935"/>
      <c r="L50" s="1002"/>
      <c r="M50" s="604"/>
      <c r="N50" s="703"/>
      <c r="O50" s="703"/>
      <c r="P50" s="703"/>
      <c r="Q50" s="977"/>
      <c r="R50" s="890"/>
    </row>
    <row r="51" spans="1:18" x14ac:dyDescent="0.55000000000000004">
      <c r="A51" s="1048">
        <v>40</v>
      </c>
      <c r="B51" s="800" t="s">
        <v>111</v>
      </c>
      <c r="C51" s="807">
        <v>331600</v>
      </c>
      <c r="D51" s="646"/>
      <c r="E51" s="1047"/>
      <c r="F51" s="597"/>
      <c r="G51" s="597"/>
      <c r="H51" s="597"/>
      <c r="I51" s="981"/>
      <c r="J51" s="675"/>
      <c r="K51" s="675"/>
      <c r="L51" s="997"/>
      <c r="M51" s="597"/>
      <c r="N51" s="597"/>
      <c r="O51" s="597"/>
      <c r="P51" s="597"/>
      <c r="Q51" s="977"/>
      <c r="R51" s="890"/>
    </row>
    <row r="52" spans="1:18" x14ac:dyDescent="0.55000000000000004">
      <c r="A52" s="1048">
        <v>41</v>
      </c>
      <c r="B52" s="800" t="s">
        <v>53</v>
      </c>
      <c r="C52" s="807">
        <v>331700</v>
      </c>
      <c r="D52" s="646"/>
      <c r="E52" s="1047"/>
      <c r="F52" s="597"/>
      <c r="G52" s="597"/>
      <c r="H52" s="597"/>
      <c r="I52" s="981">
        <f>SUM(D52:G52)</f>
        <v>0</v>
      </c>
      <c r="J52" s="675"/>
      <c r="K52" s="675"/>
      <c r="L52" s="997">
        <f t="shared" si="11"/>
        <v>0</v>
      </c>
      <c r="M52" s="597"/>
      <c r="N52" s="597"/>
      <c r="O52" s="597"/>
      <c r="P52" s="597"/>
      <c r="Q52" s="977">
        <f t="shared" si="12"/>
        <v>0</v>
      </c>
      <c r="R52" s="890">
        <f>SUM(I52,L52,Q52)</f>
        <v>0</v>
      </c>
    </row>
    <row r="53" spans="1:18" s="910" customFormat="1" ht="23.25" thickBot="1" x14ac:dyDescent="0.6">
      <c r="A53" s="1033"/>
      <c r="B53" s="1034" t="s">
        <v>27</v>
      </c>
      <c r="C53" s="792">
        <v>533000</v>
      </c>
      <c r="D53" s="1113"/>
      <c r="E53" s="1114"/>
      <c r="F53" s="1113"/>
      <c r="G53" s="1113"/>
      <c r="H53" s="1113"/>
      <c r="I53" s="981">
        <f>SUM(D53:G53)</f>
        <v>0</v>
      </c>
      <c r="J53" s="1115"/>
      <c r="K53" s="1115"/>
      <c r="L53" s="1116">
        <f t="shared" ref="L53" si="13">SUM(L36:L52)</f>
        <v>0</v>
      </c>
      <c r="M53" s="1113"/>
      <c r="N53" s="1113"/>
      <c r="O53" s="1113"/>
      <c r="P53" s="1113"/>
      <c r="Q53" s="1050">
        <f>SUM(Q36:Q52)</f>
        <v>0</v>
      </c>
      <c r="R53" s="915">
        <f>SUM(R36:R52)</f>
        <v>0</v>
      </c>
    </row>
    <row r="54" spans="1:18" s="918" customFormat="1" ht="24" thickTop="1" thickBot="1" x14ac:dyDescent="0.6">
      <c r="A54" s="1051"/>
      <c r="B54" s="1052" t="s">
        <v>28</v>
      </c>
      <c r="C54" s="816"/>
      <c r="D54" s="1117"/>
      <c r="E54" s="1118"/>
      <c r="F54" s="1117"/>
      <c r="G54" s="1117"/>
      <c r="H54" s="1117"/>
      <c r="I54" s="1117">
        <f>I53+I35+I30</f>
        <v>0</v>
      </c>
      <c r="J54" s="1117"/>
      <c r="K54" s="1117"/>
      <c r="L54" s="1117">
        <f>L53+L35+L30</f>
        <v>0</v>
      </c>
      <c r="M54" s="1117"/>
      <c r="N54" s="1117"/>
      <c r="O54" s="1117"/>
      <c r="P54" s="1117"/>
      <c r="Q54" s="1053">
        <f>Q53+Q35+Q30</f>
        <v>0</v>
      </c>
      <c r="R54" s="917">
        <f>R53+R35+R30</f>
        <v>0</v>
      </c>
    </row>
    <row r="55" spans="1:18" ht="23.25" thickTop="1" x14ac:dyDescent="0.55000000000000004">
      <c r="A55" s="1039"/>
      <c r="B55" s="1054" t="s">
        <v>29</v>
      </c>
      <c r="C55" s="797">
        <v>534000</v>
      </c>
      <c r="D55" s="596"/>
      <c r="E55" s="980"/>
      <c r="F55" s="597"/>
      <c r="G55" s="597"/>
      <c r="H55" s="597"/>
      <c r="I55" s="1031"/>
      <c r="J55" s="597"/>
      <c r="K55" s="597"/>
      <c r="L55" s="982"/>
      <c r="M55" s="597"/>
      <c r="N55" s="597"/>
      <c r="O55" s="597"/>
      <c r="P55" s="597"/>
      <c r="Q55" s="977"/>
      <c r="R55" s="796"/>
    </row>
    <row r="56" spans="1:18" x14ac:dyDescent="0.55000000000000004">
      <c r="A56" s="1032">
        <v>42</v>
      </c>
      <c r="B56" s="800" t="s">
        <v>30</v>
      </c>
      <c r="C56" s="788">
        <v>340100</v>
      </c>
      <c r="D56" s="596"/>
      <c r="E56" s="980"/>
      <c r="F56" s="596"/>
      <c r="G56" s="596"/>
      <c r="H56" s="596"/>
      <c r="I56" s="981">
        <f>SUM(D56:G56)</f>
        <v>0</v>
      </c>
      <c r="J56" s="597"/>
      <c r="K56" s="597"/>
      <c r="L56" s="982">
        <f>SUM(J56:K56)</f>
        <v>0</v>
      </c>
      <c r="M56" s="596"/>
      <c r="N56" s="596"/>
      <c r="O56" s="596"/>
      <c r="P56" s="596"/>
      <c r="Q56" s="1055">
        <f>SUM(M56)</f>
        <v>0</v>
      </c>
      <c r="R56" s="885">
        <f>SUM(I56,L56,Q56)</f>
        <v>0</v>
      </c>
    </row>
    <row r="57" spans="1:18" x14ac:dyDescent="0.55000000000000004">
      <c r="A57" s="1032">
        <v>43</v>
      </c>
      <c r="B57" s="800" t="s">
        <v>31</v>
      </c>
      <c r="C57" s="788">
        <v>340200</v>
      </c>
      <c r="D57" s="596"/>
      <c r="E57" s="980"/>
      <c r="F57" s="596"/>
      <c r="G57" s="596"/>
      <c r="H57" s="596"/>
      <c r="I57" s="981">
        <f>SUM(D57:G57)</f>
        <v>0</v>
      </c>
      <c r="J57" s="597"/>
      <c r="K57" s="597"/>
      <c r="L57" s="982">
        <f t="shared" ref="L57:L61" si="14">SUM(J57:K57)</f>
        <v>0</v>
      </c>
      <c r="M57" s="596"/>
      <c r="N57" s="596"/>
      <c r="O57" s="596"/>
      <c r="P57" s="596"/>
      <c r="Q57" s="1055">
        <f t="shared" ref="Q57:Q60" si="15">SUM(M57)</f>
        <v>0</v>
      </c>
      <c r="R57" s="885">
        <f>SUM(I57,L57,Q57)</f>
        <v>0</v>
      </c>
    </row>
    <row r="58" spans="1:18" x14ac:dyDescent="0.55000000000000004">
      <c r="A58" s="1032">
        <v>44</v>
      </c>
      <c r="B58" s="800" t="s">
        <v>32</v>
      </c>
      <c r="C58" s="788">
        <v>340300</v>
      </c>
      <c r="D58" s="596"/>
      <c r="E58" s="980"/>
      <c r="F58" s="596"/>
      <c r="G58" s="596"/>
      <c r="H58" s="596"/>
      <c r="I58" s="981">
        <f>SUM(D58:G58)</f>
        <v>0</v>
      </c>
      <c r="J58" s="597"/>
      <c r="K58" s="597"/>
      <c r="L58" s="982">
        <f t="shared" si="14"/>
        <v>0</v>
      </c>
      <c r="M58" s="596"/>
      <c r="N58" s="596"/>
      <c r="O58" s="596"/>
      <c r="P58" s="596"/>
      <c r="Q58" s="1055">
        <f t="shared" si="15"/>
        <v>0</v>
      </c>
      <c r="R58" s="885">
        <f>SUM(I58,L58,Q58)</f>
        <v>0</v>
      </c>
    </row>
    <row r="59" spans="1:18" x14ac:dyDescent="0.55000000000000004">
      <c r="A59" s="1119">
        <v>45</v>
      </c>
      <c r="B59" s="999" t="s">
        <v>33</v>
      </c>
      <c r="C59" s="1120">
        <v>340400</v>
      </c>
      <c r="D59" s="620"/>
      <c r="E59" s="985"/>
      <c r="F59" s="620"/>
      <c r="G59" s="620"/>
      <c r="H59" s="620"/>
      <c r="I59" s="986">
        <f>SUM(D59:G59)</f>
        <v>0</v>
      </c>
      <c r="J59" s="604"/>
      <c r="K59" s="604"/>
      <c r="L59" s="987">
        <f t="shared" si="14"/>
        <v>0</v>
      </c>
      <c r="M59" s="620"/>
      <c r="N59" s="620"/>
      <c r="O59" s="620"/>
      <c r="P59" s="620"/>
      <c r="Q59" s="1121">
        <f t="shared" si="15"/>
        <v>0</v>
      </c>
      <c r="R59" s="886">
        <f>SUM(I59,L59,Q59)</f>
        <v>0</v>
      </c>
    </row>
    <row r="60" spans="1:18" x14ac:dyDescent="0.55000000000000004">
      <c r="A60" s="1079">
        <v>46</v>
      </c>
      <c r="B60" s="800" t="s">
        <v>120</v>
      </c>
      <c r="C60" s="768">
        <v>340500</v>
      </c>
      <c r="D60" s="596"/>
      <c r="E60" s="980"/>
      <c r="F60" s="596"/>
      <c r="G60" s="596"/>
      <c r="H60" s="596"/>
      <c r="I60" s="981">
        <f>SUM(D60:G60)</f>
        <v>0</v>
      </c>
      <c r="J60" s="597"/>
      <c r="K60" s="597"/>
      <c r="L60" s="982">
        <f t="shared" si="14"/>
        <v>0</v>
      </c>
      <c r="M60" s="596"/>
      <c r="N60" s="596"/>
      <c r="O60" s="596"/>
      <c r="P60" s="596"/>
      <c r="Q60" s="1055">
        <f t="shared" si="15"/>
        <v>0</v>
      </c>
      <c r="R60" s="885">
        <f>SUM(I60,L60,Q60)</f>
        <v>0</v>
      </c>
    </row>
    <row r="61" spans="1:18" s="921" customFormat="1" ht="23.25" thickBot="1" x14ac:dyDescent="0.6">
      <c r="A61" s="1056"/>
      <c r="B61" s="1057" t="s">
        <v>34</v>
      </c>
      <c r="C61" s="830"/>
      <c r="D61" s="919"/>
      <c r="E61" s="1058"/>
      <c r="F61" s="919"/>
      <c r="G61" s="919"/>
      <c r="H61" s="919"/>
      <c r="I61" s="919">
        <f>SUM(I56:I60)</f>
        <v>0</v>
      </c>
      <c r="J61" s="1059"/>
      <c r="K61" s="1059"/>
      <c r="L61" s="1059">
        <f t="shared" si="14"/>
        <v>0</v>
      </c>
      <c r="M61" s="919"/>
      <c r="N61" s="919"/>
      <c r="O61" s="919"/>
      <c r="P61" s="919"/>
      <c r="Q61" s="1060">
        <f>SUM(Q56:Q60)</f>
        <v>0</v>
      </c>
      <c r="R61" s="920">
        <f>SUM(R56:R60)</f>
        <v>0</v>
      </c>
    </row>
    <row r="62" spans="1:18" ht="23.25" thickTop="1" x14ac:dyDescent="0.55000000000000004">
      <c r="A62" s="1039"/>
      <c r="B62" s="1054" t="s">
        <v>112</v>
      </c>
      <c r="C62" s="797">
        <v>560000</v>
      </c>
      <c r="D62" s="922"/>
      <c r="E62" s="1061"/>
      <c r="F62" s="592"/>
      <c r="G62" s="592"/>
      <c r="H62" s="592"/>
      <c r="I62" s="975"/>
      <c r="J62" s="592"/>
      <c r="K62" s="592"/>
      <c r="L62" s="976"/>
      <c r="M62" s="592"/>
      <c r="N62" s="592"/>
      <c r="O62" s="592"/>
      <c r="P62" s="592"/>
      <c r="Q62" s="977"/>
      <c r="R62" s="796"/>
    </row>
    <row r="63" spans="1:18" x14ac:dyDescent="0.55000000000000004">
      <c r="A63" s="1032">
        <v>47</v>
      </c>
      <c r="B63" s="800" t="s">
        <v>113</v>
      </c>
      <c r="C63" s="797">
        <v>610100</v>
      </c>
      <c r="D63" s="646"/>
      <c r="E63" s="1047"/>
      <c r="F63" s="646"/>
      <c r="G63" s="646"/>
      <c r="H63" s="646"/>
      <c r="I63" s="981">
        <f>SUM(D63:G63)</f>
        <v>0</v>
      </c>
      <c r="J63" s="597"/>
      <c r="K63" s="597"/>
      <c r="L63" s="982">
        <f>SUM(J63:K63)</f>
        <v>0</v>
      </c>
      <c r="M63" s="646"/>
      <c r="N63" s="646"/>
      <c r="O63" s="646"/>
      <c r="P63" s="646"/>
      <c r="Q63" s="1062">
        <f>SUM(M63)</f>
        <v>0</v>
      </c>
      <c r="R63" s="885">
        <f>SUM(I63,L63,Q63)</f>
        <v>0</v>
      </c>
    </row>
    <row r="64" spans="1:18" x14ac:dyDescent="0.55000000000000004">
      <c r="A64" s="1032">
        <v>48</v>
      </c>
      <c r="B64" s="800" t="s">
        <v>114</v>
      </c>
      <c r="C64" s="797">
        <v>610200</v>
      </c>
      <c r="D64" s="646"/>
      <c r="E64" s="1047"/>
      <c r="F64" s="646"/>
      <c r="G64" s="646"/>
      <c r="H64" s="646"/>
      <c r="I64" s="981"/>
      <c r="J64" s="597"/>
      <c r="K64" s="597"/>
      <c r="L64" s="982"/>
      <c r="M64" s="646"/>
      <c r="N64" s="646"/>
      <c r="O64" s="646"/>
      <c r="P64" s="646"/>
      <c r="Q64" s="1062"/>
      <c r="R64" s="885"/>
    </row>
    <row r="65" spans="1:18" x14ac:dyDescent="0.55000000000000004">
      <c r="A65" s="1032">
        <v>49</v>
      </c>
      <c r="B65" s="800" t="s">
        <v>115</v>
      </c>
      <c r="C65" s="797">
        <v>610300</v>
      </c>
      <c r="D65" s="646"/>
      <c r="E65" s="1047"/>
      <c r="F65" s="646"/>
      <c r="G65" s="646"/>
      <c r="H65" s="646"/>
      <c r="I65" s="981"/>
      <c r="J65" s="597"/>
      <c r="K65" s="597"/>
      <c r="L65" s="982"/>
      <c r="M65" s="646"/>
      <c r="N65" s="646"/>
      <c r="O65" s="646"/>
      <c r="P65" s="646"/>
      <c r="Q65" s="1062"/>
      <c r="R65" s="885"/>
    </row>
    <row r="66" spans="1:18" x14ac:dyDescent="0.55000000000000004">
      <c r="A66" s="1032">
        <v>50</v>
      </c>
      <c r="B66" s="800" t="s">
        <v>116</v>
      </c>
      <c r="C66" s="797">
        <v>610400</v>
      </c>
      <c r="D66" s="646"/>
      <c r="E66" s="1047"/>
      <c r="F66" s="646"/>
      <c r="G66" s="646"/>
      <c r="H66" s="646"/>
      <c r="I66" s="981">
        <f>SUM(D66:G66)</f>
        <v>0</v>
      </c>
      <c r="J66" s="597"/>
      <c r="K66" s="597"/>
      <c r="L66" s="982"/>
      <c r="M66" s="646"/>
      <c r="N66" s="646"/>
      <c r="O66" s="646"/>
      <c r="P66" s="646"/>
      <c r="Q66" s="1062"/>
      <c r="R66" s="767"/>
    </row>
    <row r="67" spans="1:18" s="924" customFormat="1" ht="23.25" thickBot="1" x14ac:dyDescent="0.6">
      <c r="A67" s="1063"/>
      <c r="B67" s="1057" t="s">
        <v>161</v>
      </c>
      <c r="C67" s="830"/>
      <c r="D67" s="919"/>
      <c r="E67" s="1058"/>
      <c r="F67" s="919"/>
      <c r="G67" s="919"/>
      <c r="H67" s="919"/>
      <c r="I67" s="919">
        <f t="shared" ref="I67:R67" si="16">SUM(I63:I66)</f>
        <v>0</v>
      </c>
      <c r="J67" s="1064"/>
      <c r="K67" s="1064"/>
      <c r="L67" s="1064">
        <f t="shared" si="16"/>
        <v>0</v>
      </c>
      <c r="M67" s="919"/>
      <c r="N67" s="919"/>
      <c r="O67" s="919"/>
      <c r="P67" s="919"/>
      <c r="Q67" s="1060">
        <f>SUM(M67)</f>
        <v>0</v>
      </c>
      <c r="R67" s="923">
        <f t="shared" si="16"/>
        <v>0</v>
      </c>
    </row>
    <row r="68" spans="1:18" ht="23.25" thickTop="1" x14ac:dyDescent="0.55000000000000004">
      <c r="A68" s="1065"/>
      <c r="B68" s="1054" t="s">
        <v>117</v>
      </c>
      <c r="C68" s="807">
        <v>550000</v>
      </c>
      <c r="D68" s="925"/>
      <c r="E68" s="1066"/>
      <c r="F68" s="592"/>
      <c r="G68" s="592"/>
      <c r="H68" s="592"/>
      <c r="I68" s="975"/>
      <c r="J68" s="592"/>
      <c r="K68" s="592"/>
      <c r="L68" s="976"/>
      <c r="M68" s="592"/>
      <c r="N68" s="592"/>
      <c r="O68" s="592"/>
      <c r="P68" s="592"/>
      <c r="Q68" s="977"/>
      <c r="R68" s="796"/>
    </row>
    <row r="69" spans="1:18" x14ac:dyDescent="0.55000000000000004">
      <c r="A69" s="1032">
        <v>51</v>
      </c>
      <c r="B69" s="800" t="s">
        <v>118</v>
      </c>
      <c r="C69" s="788"/>
      <c r="D69" s="596"/>
      <c r="E69" s="980"/>
      <c r="F69" s="597"/>
      <c r="G69" s="597"/>
      <c r="H69" s="597"/>
      <c r="I69" s="981">
        <f>SUM(D69:G69)</f>
        <v>0</v>
      </c>
      <c r="J69" s="597"/>
      <c r="K69" s="597"/>
      <c r="L69" s="982"/>
      <c r="M69" s="597"/>
      <c r="N69" s="597"/>
      <c r="O69" s="597"/>
      <c r="P69" s="597"/>
      <c r="Q69" s="983">
        <f>SUM(M69)</f>
        <v>0</v>
      </c>
      <c r="R69" s="767"/>
    </row>
    <row r="70" spans="1:18" s="924" customFormat="1" ht="23.25" thickBot="1" x14ac:dyDescent="0.6">
      <c r="A70" s="1067"/>
      <c r="B70" s="1068" t="s">
        <v>162</v>
      </c>
      <c r="C70" s="835"/>
      <c r="D70" s="926"/>
      <c r="E70" s="1069"/>
      <c r="F70" s="926"/>
      <c r="G70" s="926"/>
      <c r="H70" s="926"/>
      <c r="I70" s="926">
        <f t="shared" ref="I70" si="17">SUM(I68:I69)</f>
        <v>0</v>
      </c>
      <c r="J70" s="1070"/>
      <c r="K70" s="1070"/>
      <c r="L70" s="1070"/>
      <c r="M70" s="926"/>
      <c r="N70" s="926"/>
      <c r="O70" s="926"/>
      <c r="P70" s="926"/>
      <c r="Q70" s="1071">
        <f>SUM(M70)</f>
        <v>0</v>
      </c>
      <c r="R70" s="927"/>
    </row>
    <row r="71" spans="1:18" s="932" customFormat="1" ht="24" thickTop="1" thickBot="1" x14ac:dyDescent="0.6">
      <c r="A71" s="1072"/>
      <c r="B71" s="1073" t="s">
        <v>35</v>
      </c>
      <c r="C71" s="929"/>
      <c r="D71" s="930"/>
      <c r="E71" s="1074"/>
      <c r="F71" s="930"/>
      <c r="G71" s="930"/>
      <c r="H71" s="930"/>
      <c r="I71" s="1074">
        <f>I69+I67+I61+I54+I19+I15</f>
        <v>0</v>
      </c>
      <c r="J71" s="1075"/>
      <c r="K71" s="1075"/>
      <c r="L71" s="1075">
        <f>SUM(L15,L19,L54,L61,L67,L70)</f>
        <v>0</v>
      </c>
      <c r="M71" s="930"/>
      <c r="N71" s="930"/>
      <c r="O71" s="930"/>
      <c r="P71" s="930"/>
      <c r="Q71" s="1076">
        <f>SUM(Q15,Q19,Q54,Q61,Q67,Q70)</f>
        <v>0</v>
      </c>
      <c r="R71" s="931">
        <f>SUM(Q71,L71,I71)</f>
        <v>0</v>
      </c>
    </row>
    <row r="72" spans="1:18" s="672" customFormat="1" ht="23.25" thickTop="1" x14ac:dyDescent="0.55000000000000004">
      <c r="A72" s="1077"/>
      <c r="B72" s="973" t="s">
        <v>119</v>
      </c>
      <c r="C72" s="842"/>
      <c r="D72" s="933"/>
      <c r="E72" s="1078"/>
      <c r="F72" s="592"/>
      <c r="G72" s="592"/>
      <c r="H72" s="592"/>
      <c r="I72" s="975"/>
      <c r="J72" s="592"/>
      <c r="K72" s="592"/>
      <c r="L72" s="976"/>
      <c r="M72" s="592"/>
      <c r="N72" s="592"/>
      <c r="O72" s="592"/>
      <c r="P72" s="592"/>
      <c r="Q72" s="977"/>
      <c r="R72" s="796"/>
    </row>
    <row r="73" spans="1:18" s="672" customFormat="1" x14ac:dyDescent="0.55000000000000004">
      <c r="A73" s="1079"/>
      <c r="B73" s="1080" t="s">
        <v>36</v>
      </c>
      <c r="C73" s="768">
        <v>541000</v>
      </c>
      <c r="D73" s="675"/>
      <c r="E73" s="1015"/>
      <c r="F73" s="597"/>
      <c r="G73" s="597"/>
      <c r="H73" s="597"/>
      <c r="I73" s="1081">
        <f>SUM(D73:G73)</f>
        <v>0</v>
      </c>
      <c r="J73" s="597"/>
      <c r="K73" s="597"/>
      <c r="L73" s="982">
        <f>SUM(J73:K73)</f>
        <v>0</v>
      </c>
      <c r="M73" s="597"/>
      <c r="N73" s="597"/>
      <c r="O73" s="597"/>
      <c r="P73" s="597"/>
      <c r="Q73" s="983">
        <f>SUM(M73)</f>
        <v>0</v>
      </c>
      <c r="R73" s="934">
        <f>SUM(I73,L73)</f>
        <v>0</v>
      </c>
    </row>
    <row r="74" spans="1:18" s="672" customFormat="1" x14ac:dyDescent="0.55000000000000004">
      <c r="A74" s="1082">
        <v>52</v>
      </c>
      <c r="B74" s="979" t="s">
        <v>121</v>
      </c>
      <c r="C74" s="846">
        <v>410100</v>
      </c>
      <c r="D74" s="935"/>
      <c r="E74" s="1083"/>
      <c r="F74" s="604"/>
      <c r="G74" s="604"/>
      <c r="H74" s="604"/>
      <c r="I74" s="1084"/>
      <c r="J74" s="597"/>
      <c r="K74" s="597"/>
      <c r="L74" s="982"/>
      <c r="M74" s="604"/>
      <c r="N74" s="604"/>
      <c r="O74" s="604"/>
      <c r="P74" s="604"/>
      <c r="Q74" s="983"/>
      <c r="R74" s="934"/>
    </row>
    <row r="75" spans="1:18" s="672" customFormat="1" x14ac:dyDescent="0.55000000000000004">
      <c r="A75" s="1082">
        <v>53</v>
      </c>
      <c r="B75" s="979" t="s">
        <v>122</v>
      </c>
      <c r="C75" s="846">
        <v>410200</v>
      </c>
      <c r="D75" s="935"/>
      <c r="E75" s="1083"/>
      <c r="F75" s="604"/>
      <c r="G75" s="604"/>
      <c r="H75" s="604"/>
      <c r="I75" s="1084"/>
      <c r="J75" s="597"/>
      <c r="K75" s="597"/>
      <c r="L75" s="982"/>
      <c r="M75" s="604"/>
      <c r="N75" s="604"/>
      <c r="O75" s="604"/>
      <c r="P75" s="604"/>
      <c r="Q75" s="983"/>
      <c r="R75" s="934"/>
    </row>
    <row r="76" spans="1:18" s="672" customFormat="1" x14ac:dyDescent="0.55000000000000004">
      <c r="A76" s="1082">
        <v>54</v>
      </c>
      <c r="B76" s="979" t="s">
        <v>123</v>
      </c>
      <c r="C76" s="846">
        <v>410300</v>
      </c>
      <c r="D76" s="935"/>
      <c r="E76" s="1083"/>
      <c r="F76" s="604"/>
      <c r="G76" s="604"/>
      <c r="H76" s="604"/>
      <c r="I76" s="1084"/>
      <c r="J76" s="597"/>
      <c r="K76" s="597"/>
      <c r="L76" s="982"/>
      <c r="M76" s="604"/>
      <c r="N76" s="604"/>
      <c r="O76" s="604"/>
      <c r="P76" s="604"/>
      <c r="Q76" s="983"/>
      <c r="R76" s="934"/>
    </row>
    <row r="77" spans="1:18" s="672" customFormat="1" x14ac:dyDescent="0.55000000000000004">
      <c r="A77" s="1082">
        <v>55</v>
      </c>
      <c r="B77" s="979" t="s">
        <v>124</v>
      </c>
      <c r="C77" s="846">
        <v>410400</v>
      </c>
      <c r="D77" s="935"/>
      <c r="E77" s="1083"/>
      <c r="F77" s="604"/>
      <c r="G77" s="604"/>
      <c r="H77" s="604"/>
      <c r="I77" s="1084"/>
      <c r="J77" s="597"/>
      <c r="K77" s="597"/>
      <c r="L77" s="982"/>
      <c r="M77" s="604"/>
      <c r="N77" s="604"/>
      <c r="O77" s="604"/>
      <c r="P77" s="604"/>
      <c r="Q77" s="983"/>
      <c r="R77" s="934"/>
    </row>
    <row r="78" spans="1:18" s="672" customFormat="1" x14ac:dyDescent="0.55000000000000004">
      <c r="A78" s="1082">
        <v>56</v>
      </c>
      <c r="B78" s="979" t="s">
        <v>125</v>
      </c>
      <c r="C78" s="846">
        <v>410500</v>
      </c>
      <c r="D78" s="935"/>
      <c r="E78" s="1083"/>
      <c r="F78" s="604"/>
      <c r="G78" s="604"/>
      <c r="H78" s="604"/>
      <c r="I78" s="1084"/>
      <c r="J78" s="597"/>
      <c r="K78" s="597"/>
      <c r="L78" s="982"/>
      <c r="M78" s="604"/>
      <c r="N78" s="604"/>
      <c r="O78" s="604"/>
      <c r="P78" s="604"/>
      <c r="Q78" s="983"/>
      <c r="R78" s="934"/>
    </row>
    <row r="79" spans="1:18" s="672" customFormat="1" x14ac:dyDescent="0.55000000000000004">
      <c r="A79" s="1082">
        <v>57</v>
      </c>
      <c r="B79" s="979" t="s">
        <v>126</v>
      </c>
      <c r="C79" s="846">
        <v>410600</v>
      </c>
      <c r="D79" s="935"/>
      <c r="E79" s="1083"/>
      <c r="F79" s="604"/>
      <c r="G79" s="604"/>
      <c r="H79" s="604"/>
      <c r="I79" s="1084"/>
      <c r="J79" s="597"/>
      <c r="K79" s="597"/>
      <c r="L79" s="982"/>
      <c r="M79" s="604"/>
      <c r="N79" s="604"/>
      <c r="O79" s="604"/>
      <c r="P79" s="604"/>
      <c r="Q79" s="983"/>
      <c r="R79" s="934"/>
    </row>
    <row r="80" spans="1:18" s="672" customFormat="1" x14ac:dyDescent="0.55000000000000004">
      <c r="A80" s="1079">
        <v>58</v>
      </c>
      <c r="B80" s="979" t="s">
        <v>127</v>
      </c>
      <c r="C80" s="768">
        <v>410700</v>
      </c>
      <c r="D80" s="675"/>
      <c r="E80" s="1015"/>
      <c r="F80" s="597"/>
      <c r="G80" s="597"/>
      <c r="H80" s="597"/>
      <c r="I80" s="1081"/>
      <c r="J80" s="597"/>
      <c r="K80" s="597"/>
      <c r="L80" s="982"/>
      <c r="M80" s="597"/>
      <c r="N80" s="597"/>
      <c r="O80" s="597"/>
      <c r="P80" s="597"/>
      <c r="Q80" s="983"/>
      <c r="R80" s="934"/>
    </row>
    <row r="81" spans="1:18" s="672" customFormat="1" x14ac:dyDescent="0.55000000000000004">
      <c r="A81" s="1082">
        <v>59</v>
      </c>
      <c r="B81" s="979" t="s">
        <v>128</v>
      </c>
      <c r="C81" s="846">
        <v>410800</v>
      </c>
      <c r="D81" s="935"/>
      <c r="E81" s="1083"/>
      <c r="F81" s="604"/>
      <c r="G81" s="604"/>
      <c r="H81" s="604"/>
      <c r="I81" s="1084"/>
      <c r="J81" s="597"/>
      <c r="K81" s="597"/>
      <c r="L81" s="982"/>
      <c r="M81" s="604"/>
      <c r="N81" s="604"/>
      <c r="O81" s="604"/>
      <c r="P81" s="604"/>
      <c r="Q81" s="983"/>
      <c r="R81" s="934"/>
    </row>
    <row r="82" spans="1:18" s="672" customFormat="1" x14ac:dyDescent="0.55000000000000004">
      <c r="A82" s="1082">
        <v>60</v>
      </c>
      <c r="B82" s="979" t="s">
        <v>129</v>
      </c>
      <c r="C82" s="846">
        <v>410900</v>
      </c>
      <c r="D82" s="935"/>
      <c r="E82" s="1083"/>
      <c r="F82" s="604"/>
      <c r="G82" s="604"/>
      <c r="H82" s="604"/>
      <c r="I82" s="1084"/>
      <c r="J82" s="597"/>
      <c r="K82" s="597"/>
      <c r="L82" s="982"/>
      <c r="M82" s="604"/>
      <c r="N82" s="604"/>
      <c r="O82" s="604"/>
      <c r="P82" s="604"/>
      <c r="Q82" s="983"/>
      <c r="R82" s="934"/>
    </row>
    <row r="83" spans="1:18" s="672" customFormat="1" x14ac:dyDescent="0.55000000000000004">
      <c r="A83" s="1082">
        <v>61</v>
      </c>
      <c r="B83" s="979" t="s">
        <v>130</v>
      </c>
      <c r="C83" s="846">
        <v>411000</v>
      </c>
      <c r="D83" s="935"/>
      <c r="E83" s="1083"/>
      <c r="F83" s="604"/>
      <c r="G83" s="604"/>
      <c r="H83" s="604"/>
      <c r="I83" s="1084"/>
      <c r="J83" s="597"/>
      <c r="K83" s="597"/>
      <c r="L83" s="982"/>
      <c r="M83" s="604"/>
      <c r="N83" s="604"/>
      <c r="O83" s="604"/>
      <c r="P83" s="604"/>
      <c r="Q83" s="983"/>
      <c r="R83" s="934"/>
    </row>
    <row r="84" spans="1:18" s="672" customFormat="1" x14ac:dyDescent="0.55000000000000004">
      <c r="A84" s="1082">
        <v>62</v>
      </c>
      <c r="B84" s="979" t="s">
        <v>131</v>
      </c>
      <c r="C84" s="846">
        <v>411100</v>
      </c>
      <c r="D84" s="935"/>
      <c r="E84" s="1083"/>
      <c r="F84" s="604"/>
      <c r="G84" s="604"/>
      <c r="H84" s="604"/>
      <c r="I84" s="1084"/>
      <c r="J84" s="597"/>
      <c r="K84" s="597"/>
      <c r="L84" s="982"/>
      <c r="M84" s="604"/>
      <c r="N84" s="604"/>
      <c r="O84" s="604"/>
      <c r="P84" s="604"/>
      <c r="Q84" s="983"/>
      <c r="R84" s="934"/>
    </row>
    <row r="85" spans="1:18" s="672" customFormat="1" x14ac:dyDescent="0.55000000000000004">
      <c r="A85" s="1082">
        <v>63</v>
      </c>
      <c r="B85" s="979" t="s">
        <v>132</v>
      </c>
      <c r="C85" s="846">
        <v>411200</v>
      </c>
      <c r="D85" s="935"/>
      <c r="E85" s="1083"/>
      <c r="F85" s="604"/>
      <c r="G85" s="604"/>
      <c r="H85" s="604"/>
      <c r="I85" s="1084"/>
      <c r="J85" s="597"/>
      <c r="K85" s="597"/>
      <c r="L85" s="982"/>
      <c r="M85" s="604"/>
      <c r="N85" s="604"/>
      <c r="O85" s="604"/>
      <c r="P85" s="604"/>
      <c r="Q85" s="983"/>
      <c r="R85" s="934"/>
    </row>
    <row r="86" spans="1:18" s="672" customFormat="1" x14ac:dyDescent="0.55000000000000004">
      <c r="A86" s="1082">
        <v>64</v>
      </c>
      <c r="B86" s="979" t="s">
        <v>133</v>
      </c>
      <c r="C86" s="846">
        <v>411300</v>
      </c>
      <c r="D86" s="935"/>
      <c r="E86" s="1083"/>
      <c r="F86" s="604"/>
      <c r="G86" s="604"/>
      <c r="H86" s="604"/>
      <c r="I86" s="1084"/>
      <c r="J86" s="597"/>
      <c r="K86" s="597"/>
      <c r="L86" s="982"/>
      <c r="M86" s="604"/>
      <c r="N86" s="604"/>
      <c r="O86" s="604"/>
      <c r="P86" s="604"/>
      <c r="Q86" s="983"/>
      <c r="R86" s="934"/>
    </row>
    <row r="87" spans="1:18" s="672" customFormat="1" x14ac:dyDescent="0.55000000000000004">
      <c r="A87" s="1082">
        <v>65</v>
      </c>
      <c r="B87" s="979" t="s">
        <v>134</v>
      </c>
      <c r="C87" s="846">
        <v>411400</v>
      </c>
      <c r="D87" s="935"/>
      <c r="E87" s="1083"/>
      <c r="F87" s="604"/>
      <c r="G87" s="604"/>
      <c r="H87" s="604"/>
      <c r="I87" s="1084"/>
      <c r="J87" s="597"/>
      <c r="K87" s="597"/>
      <c r="L87" s="982"/>
      <c r="M87" s="604"/>
      <c r="N87" s="604"/>
      <c r="O87" s="604"/>
      <c r="P87" s="604"/>
      <c r="Q87" s="983"/>
      <c r="R87" s="934"/>
    </row>
    <row r="88" spans="1:18" s="672" customFormat="1" x14ac:dyDescent="0.55000000000000004">
      <c r="A88" s="1082">
        <v>66</v>
      </c>
      <c r="B88" s="979" t="s">
        <v>135</v>
      </c>
      <c r="C88" s="846">
        <v>411500</v>
      </c>
      <c r="D88" s="935"/>
      <c r="E88" s="1083"/>
      <c r="F88" s="604"/>
      <c r="G88" s="604"/>
      <c r="H88" s="604"/>
      <c r="I88" s="1084"/>
      <c r="J88" s="597"/>
      <c r="K88" s="597"/>
      <c r="L88" s="982"/>
      <c r="M88" s="604"/>
      <c r="N88" s="604"/>
      <c r="O88" s="604"/>
      <c r="P88" s="604"/>
      <c r="Q88" s="983"/>
      <c r="R88" s="934"/>
    </row>
    <row r="89" spans="1:18" s="672" customFormat="1" x14ac:dyDescent="0.55000000000000004">
      <c r="A89" s="1082">
        <v>67</v>
      </c>
      <c r="B89" s="979" t="s">
        <v>136</v>
      </c>
      <c r="C89" s="846">
        <v>411600</v>
      </c>
      <c r="D89" s="935"/>
      <c r="E89" s="1083"/>
      <c r="F89" s="604"/>
      <c r="G89" s="604"/>
      <c r="H89" s="604"/>
      <c r="I89" s="1084"/>
      <c r="J89" s="597"/>
      <c r="K89" s="597"/>
      <c r="L89" s="982"/>
      <c r="M89" s="604"/>
      <c r="N89" s="604"/>
      <c r="O89" s="604"/>
      <c r="P89" s="604"/>
      <c r="Q89" s="983"/>
      <c r="R89" s="934"/>
    </row>
    <row r="90" spans="1:18" s="672" customFormat="1" x14ac:dyDescent="0.55000000000000004">
      <c r="A90" s="1082">
        <v>68</v>
      </c>
      <c r="B90" s="979" t="s">
        <v>137</v>
      </c>
      <c r="C90" s="846">
        <v>411700</v>
      </c>
      <c r="D90" s="935"/>
      <c r="E90" s="1083"/>
      <c r="F90" s="604"/>
      <c r="G90" s="604"/>
      <c r="H90" s="604"/>
      <c r="I90" s="1084"/>
      <c r="J90" s="597"/>
      <c r="K90" s="597"/>
      <c r="L90" s="982"/>
      <c r="M90" s="604"/>
      <c r="N90" s="604"/>
      <c r="O90" s="604"/>
      <c r="P90" s="604"/>
      <c r="Q90" s="983"/>
      <c r="R90" s="934"/>
    </row>
    <row r="91" spans="1:18" s="672" customFormat="1" ht="23.25" thickBot="1" x14ac:dyDescent="0.6">
      <c r="A91" s="1082">
        <v>69</v>
      </c>
      <c r="B91" s="984" t="s">
        <v>138</v>
      </c>
      <c r="C91" s="846">
        <v>411800</v>
      </c>
      <c r="D91" s="935"/>
      <c r="E91" s="1083"/>
      <c r="F91" s="604"/>
      <c r="G91" s="604"/>
      <c r="H91" s="604"/>
      <c r="I91" s="1084"/>
      <c r="J91" s="604"/>
      <c r="K91" s="604"/>
      <c r="L91" s="987"/>
      <c r="M91" s="604"/>
      <c r="N91" s="604"/>
      <c r="O91" s="604"/>
      <c r="P91" s="604"/>
      <c r="Q91" s="988"/>
      <c r="R91" s="936"/>
    </row>
    <row r="92" spans="1:18" s="940" customFormat="1" ht="23.25" thickBot="1" x14ac:dyDescent="0.6">
      <c r="A92" s="1085"/>
      <c r="B92" s="1086" t="s">
        <v>140</v>
      </c>
      <c r="C92" s="849"/>
      <c r="D92" s="937"/>
      <c r="E92" s="937"/>
      <c r="F92" s="938"/>
      <c r="G92" s="938"/>
      <c r="H92" s="938"/>
      <c r="I92" s="1087"/>
      <c r="J92" s="938"/>
      <c r="K92" s="938"/>
      <c r="L92" s="938"/>
      <c r="M92" s="938"/>
      <c r="N92" s="938"/>
      <c r="O92" s="938"/>
      <c r="P92" s="938"/>
      <c r="Q92" s="1088"/>
      <c r="R92" s="939"/>
    </row>
    <row r="93" spans="1:18" s="672" customFormat="1" x14ac:dyDescent="0.55000000000000004">
      <c r="A93" s="1048"/>
      <c r="B93" s="1089" t="s">
        <v>37</v>
      </c>
      <c r="C93" s="807">
        <v>542000</v>
      </c>
      <c r="D93" s="941"/>
      <c r="E93" s="1090"/>
      <c r="F93" s="703"/>
      <c r="G93" s="703"/>
      <c r="H93" s="703"/>
      <c r="I93" s="1091">
        <f>SUM(D93:G93)</f>
        <v>0</v>
      </c>
      <c r="J93" s="592"/>
      <c r="K93" s="592"/>
      <c r="L93" s="976">
        <f t="shared" ref="L93:L96" si="18">SUM(J93:K93)</f>
        <v>0</v>
      </c>
      <c r="M93" s="703"/>
      <c r="N93" s="703"/>
      <c r="O93" s="703"/>
      <c r="P93" s="703"/>
      <c r="Q93" s="977">
        <f>SUM(M93)</f>
        <v>0</v>
      </c>
      <c r="R93" s="942">
        <f>SUM(I93,L93)</f>
        <v>0</v>
      </c>
    </row>
    <row r="94" spans="1:18" s="672" customFormat="1" ht="23.25" thickBot="1" x14ac:dyDescent="0.6">
      <c r="A94" s="1082">
        <v>70</v>
      </c>
      <c r="B94" s="1092" t="s">
        <v>139</v>
      </c>
      <c r="C94" s="846"/>
      <c r="D94" s="935"/>
      <c r="E94" s="1083"/>
      <c r="F94" s="604"/>
      <c r="G94" s="604"/>
      <c r="H94" s="604"/>
      <c r="I94" s="1084"/>
      <c r="J94" s="604"/>
      <c r="K94" s="604"/>
      <c r="L94" s="987"/>
      <c r="M94" s="604"/>
      <c r="N94" s="604"/>
      <c r="O94" s="604"/>
      <c r="P94" s="604"/>
      <c r="Q94" s="988"/>
      <c r="R94" s="936"/>
    </row>
    <row r="95" spans="1:18" s="940" customFormat="1" ht="23.25" thickBot="1" x14ac:dyDescent="0.6">
      <c r="A95" s="1085"/>
      <c r="B95" s="1086" t="s">
        <v>141</v>
      </c>
      <c r="C95" s="852"/>
      <c r="D95" s="937"/>
      <c r="E95" s="937"/>
      <c r="F95" s="938"/>
      <c r="G95" s="938"/>
      <c r="H95" s="938"/>
      <c r="I95" s="1087"/>
      <c r="J95" s="938"/>
      <c r="K95" s="938"/>
      <c r="L95" s="938"/>
      <c r="M95" s="938"/>
      <c r="N95" s="938"/>
      <c r="O95" s="938"/>
      <c r="P95" s="938"/>
      <c r="Q95" s="1088"/>
      <c r="R95" s="939"/>
    </row>
    <row r="96" spans="1:18" s="948" customFormat="1" ht="23.25" thickBot="1" x14ac:dyDescent="0.6">
      <c r="A96" s="1093"/>
      <c r="B96" s="1094" t="s">
        <v>38</v>
      </c>
      <c r="C96" s="945"/>
      <c r="D96" s="946"/>
      <c r="E96" s="946"/>
      <c r="F96" s="946"/>
      <c r="G96" s="946"/>
      <c r="H96" s="946"/>
      <c r="I96" s="946">
        <f t="shared" ref="I96" si="19">SUM(I73:I93)</f>
        <v>0</v>
      </c>
      <c r="J96" s="1095"/>
      <c r="K96" s="1095"/>
      <c r="L96" s="1096">
        <f t="shared" si="18"/>
        <v>0</v>
      </c>
      <c r="M96" s="946"/>
      <c r="N96" s="946"/>
      <c r="O96" s="946"/>
      <c r="P96" s="946"/>
      <c r="Q96" s="1097">
        <f>SUM(Q73:Q93)</f>
        <v>0</v>
      </c>
      <c r="R96" s="947">
        <f>SUM(I96,L96)</f>
        <v>0</v>
      </c>
    </row>
    <row r="97" spans="1:18" ht="23.25" thickTop="1" x14ac:dyDescent="0.55000000000000004">
      <c r="A97" s="1077"/>
      <c r="B97" s="973" t="s">
        <v>39</v>
      </c>
      <c r="C97" s="889">
        <v>510000</v>
      </c>
      <c r="D97" s="635"/>
      <c r="E97" s="995"/>
      <c r="F97" s="592"/>
      <c r="G97" s="592"/>
      <c r="H97" s="592"/>
      <c r="I97" s="975"/>
      <c r="J97" s="592"/>
      <c r="K97" s="592"/>
      <c r="L97" s="976"/>
      <c r="M97" s="592"/>
      <c r="N97" s="592"/>
      <c r="O97" s="592"/>
      <c r="P97" s="592"/>
      <c r="Q97" s="977"/>
      <c r="R97" s="796"/>
    </row>
    <row r="98" spans="1:18" x14ac:dyDescent="0.55000000000000004">
      <c r="A98" s="1079">
        <v>71</v>
      </c>
      <c r="B98" s="800" t="s">
        <v>142</v>
      </c>
      <c r="C98" s="891">
        <v>110100</v>
      </c>
      <c r="D98" s="596"/>
      <c r="E98" s="980"/>
      <c r="F98" s="597"/>
      <c r="G98" s="597"/>
      <c r="H98" s="597"/>
      <c r="I98" s="1031"/>
      <c r="J98" s="597"/>
      <c r="K98" s="597"/>
      <c r="L98" s="982"/>
      <c r="M98" s="597"/>
      <c r="N98" s="597"/>
      <c r="O98" s="597"/>
      <c r="P98" s="597"/>
      <c r="Q98" s="983"/>
      <c r="R98" s="767"/>
    </row>
    <row r="99" spans="1:18" x14ac:dyDescent="0.55000000000000004">
      <c r="A99" s="1079">
        <v>72</v>
      </c>
      <c r="B99" s="800" t="s">
        <v>143</v>
      </c>
      <c r="C99" s="891">
        <v>110200</v>
      </c>
      <c r="D99" s="596"/>
      <c r="E99" s="980"/>
      <c r="F99" s="597"/>
      <c r="G99" s="597"/>
      <c r="H99" s="597"/>
      <c r="I99" s="1031"/>
      <c r="J99" s="597"/>
      <c r="K99" s="597"/>
      <c r="L99" s="982"/>
      <c r="M99" s="597"/>
      <c r="N99" s="597"/>
      <c r="O99" s="597"/>
      <c r="P99" s="597"/>
      <c r="Q99" s="983"/>
      <c r="R99" s="767"/>
    </row>
    <row r="100" spans="1:18" x14ac:dyDescent="0.55000000000000004">
      <c r="A100" s="1079">
        <v>73</v>
      </c>
      <c r="B100" s="800" t="s">
        <v>144</v>
      </c>
      <c r="C100" s="891">
        <v>110300</v>
      </c>
      <c r="D100" s="596"/>
      <c r="E100" s="980"/>
      <c r="F100" s="597"/>
      <c r="G100" s="597"/>
      <c r="H100" s="597"/>
      <c r="I100" s="1031"/>
      <c r="J100" s="597"/>
      <c r="K100" s="597"/>
      <c r="L100" s="982"/>
      <c r="M100" s="597"/>
      <c r="N100" s="597"/>
      <c r="O100" s="597"/>
      <c r="P100" s="597"/>
      <c r="Q100" s="983"/>
      <c r="R100" s="767"/>
    </row>
    <row r="101" spans="1:18" x14ac:dyDescent="0.55000000000000004">
      <c r="A101" s="1079">
        <v>74</v>
      </c>
      <c r="B101" s="800" t="s">
        <v>157</v>
      </c>
      <c r="C101" s="891">
        <v>110400</v>
      </c>
      <c r="D101" s="596"/>
      <c r="E101" s="980"/>
      <c r="F101" s="597"/>
      <c r="G101" s="597"/>
      <c r="H101" s="597"/>
      <c r="I101" s="1031"/>
      <c r="J101" s="597"/>
      <c r="K101" s="597"/>
      <c r="L101" s="982"/>
      <c r="M101" s="597"/>
      <c r="N101" s="597"/>
      <c r="O101" s="597"/>
      <c r="P101" s="597"/>
      <c r="Q101" s="983"/>
      <c r="R101" s="767"/>
    </row>
    <row r="102" spans="1:18" x14ac:dyDescent="0.55000000000000004">
      <c r="A102" s="1079">
        <v>75</v>
      </c>
      <c r="B102" s="800" t="s">
        <v>158</v>
      </c>
      <c r="C102" s="891">
        <v>110500</v>
      </c>
      <c r="D102" s="596"/>
      <c r="E102" s="980"/>
      <c r="F102" s="597"/>
      <c r="G102" s="597"/>
      <c r="H102" s="597"/>
      <c r="I102" s="1031"/>
      <c r="J102" s="597"/>
      <c r="K102" s="597"/>
      <c r="L102" s="982"/>
      <c r="M102" s="597"/>
      <c r="N102" s="597"/>
      <c r="O102" s="597"/>
      <c r="P102" s="597"/>
      <c r="Q102" s="983"/>
      <c r="R102" s="767"/>
    </row>
    <row r="103" spans="1:18" x14ac:dyDescent="0.55000000000000004">
      <c r="A103" s="1079">
        <v>76</v>
      </c>
      <c r="B103" s="800" t="s">
        <v>159</v>
      </c>
      <c r="C103" s="891">
        <v>110600</v>
      </c>
      <c r="D103" s="596"/>
      <c r="E103" s="980"/>
      <c r="F103" s="597"/>
      <c r="G103" s="597"/>
      <c r="H103" s="597"/>
      <c r="I103" s="1031"/>
      <c r="J103" s="597"/>
      <c r="K103" s="597"/>
      <c r="L103" s="982"/>
      <c r="M103" s="597"/>
      <c r="N103" s="597"/>
      <c r="O103" s="597"/>
      <c r="P103" s="597"/>
      <c r="Q103" s="983"/>
      <c r="R103" s="767"/>
    </row>
    <row r="104" spans="1:18" x14ac:dyDescent="0.55000000000000004">
      <c r="A104" s="1079">
        <v>77</v>
      </c>
      <c r="B104" s="800" t="s">
        <v>145</v>
      </c>
      <c r="C104" s="891">
        <v>110700</v>
      </c>
      <c r="D104" s="596"/>
      <c r="E104" s="980"/>
      <c r="F104" s="597"/>
      <c r="G104" s="597"/>
      <c r="H104" s="597"/>
      <c r="I104" s="1031"/>
      <c r="J104" s="597"/>
      <c r="K104" s="597"/>
      <c r="L104" s="982"/>
      <c r="M104" s="597"/>
      <c r="N104" s="597"/>
      <c r="O104" s="597"/>
      <c r="P104" s="597"/>
      <c r="Q104" s="983"/>
      <c r="R104" s="767"/>
    </row>
    <row r="105" spans="1:18" x14ac:dyDescent="0.55000000000000004">
      <c r="A105" s="1079">
        <v>78</v>
      </c>
      <c r="B105" s="800" t="s">
        <v>146</v>
      </c>
      <c r="C105" s="891">
        <v>110800</v>
      </c>
      <c r="D105" s="596"/>
      <c r="E105" s="980"/>
      <c r="F105" s="597"/>
      <c r="G105" s="597"/>
      <c r="H105" s="597"/>
      <c r="I105" s="1031"/>
      <c r="J105" s="597"/>
      <c r="K105" s="597"/>
      <c r="L105" s="982"/>
      <c r="M105" s="597"/>
      <c r="N105" s="597"/>
      <c r="O105" s="597"/>
      <c r="P105" s="597"/>
      <c r="Q105" s="983"/>
      <c r="R105" s="767"/>
    </row>
    <row r="106" spans="1:18" x14ac:dyDescent="0.55000000000000004">
      <c r="A106" s="1079">
        <v>79</v>
      </c>
      <c r="B106" s="800" t="s">
        <v>147</v>
      </c>
      <c r="C106" s="891">
        <v>110900</v>
      </c>
      <c r="D106" s="596"/>
      <c r="E106" s="980"/>
      <c r="F106" s="597"/>
      <c r="G106" s="597"/>
      <c r="H106" s="597"/>
      <c r="I106" s="1031"/>
      <c r="J106" s="597"/>
      <c r="K106" s="597"/>
      <c r="L106" s="982"/>
      <c r="M106" s="597"/>
      <c r="N106" s="597"/>
      <c r="O106" s="597"/>
      <c r="P106" s="597"/>
      <c r="Q106" s="983"/>
      <c r="R106" s="767"/>
    </row>
    <row r="107" spans="1:18" x14ac:dyDescent="0.55000000000000004">
      <c r="A107" s="1079">
        <v>80</v>
      </c>
      <c r="B107" s="800" t="s">
        <v>148</v>
      </c>
      <c r="C107" s="891">
        <v>111000</v>
      </c>
      <c r="D107" s="596"/>
      <c r="E107" s="980"/>
      <c r="F107" s="597"/>
      <c r="G107" s="597"/>
      <c r="H107" s="597"/>
      <c r="I107" s="1031"/>
      <c r="J107" s="597"/>
      <c r="K107" s="597"/>
      <c r="L107" s="982"/>
      <c r="M107" s="597"/>
      <c r="N107" s="597"/>
      <c r="O107" s="597"/>
      <c r="P107" s="597"/>
      <c r="Q107" s="983"/>
      <c r="R107" s="767"/>
    </row>
    <row r="108" spans="1:18" x14ac:dyDescent="0.55000000000000004">
      <c r="A108" s="1079">
        <v>81</v>
      </c>
      <c r="B108" s="800" t="s">
        <v>149</v>
      </c>
      <c r="C108" s="891">
        <v>111100</v>
      </c>
      <c r="D108" s="596"/>
      <c r="E108" s="980"/>
      <c r="F108" s="597"/>
      <c r="G108" s="597"/>
      <c r="H108" s="597"/>
      <c r="I108" s="1031"/>
      <c r="J108" s="597"/>
      <c r="K108" s="597"/>
      <c r="L108" s="982"/>
      <c r="M108" s="597"/>
      <c r="N108" s="597"/>
      <c r="O108" s="597"/>
      <c r="P108" s="597"/>
      <c r="Q108" s="983"/>
      <c r="R108" s="767"/>
    </row>
    <row r="109" spans="1:18" x14ac:dyDescent="0.55000000000000004">
      <c r="A109" s="1079">
        <v>82</v>
      </c>
      <c r="B109" s="800" t="s">
        <v>150</v>
      </c>
      <c r="C109" s="891">
        <v>111200</v>
      </c>
      <c r="D109" s="596"/>
      <c r="E109" s="980"/>
      <c r="F109" s="597"/>
      <c r="G109" s="597"/>
      <c r="H109" s="597"/>
      <c r="I109" s="1031"/>
      <c r="J109" s="597"/>
      <c r="K109" s="597"/>
      <c r="L109" s="982"/>
      <c r="M109" s="597"/>
      <c r="N109" s="597"/>
      <c r="O109" s="597"/>
      <c r="P109" s="597"/>
      <c r="Q109" s="983"/>
      <c r="R109" s="767"/>
    </row>
    <row r="110" spans="1:18" x14ac:dyDescent="0.55000000000000004">
      <c r="A110" s="1079">
        <v>83</v>
      </c>
      <c r="B110" s="800" t="s">
        <v>151</v>
      </c>
      <c r="C110" s="891">
        <v>120100</v>
      </c>
      <c r="D110" s="596"/>
      <c r="E110" s="980"/>
      <c r="F110" s="597"/>
      <c r="G110" s="597"/>
      <c r="H110" s="597"/>
      <c r="I110" s="1031"/>
      <c r="J110" s="597"/>
      <c r="K110" s="597"/>
      <c r="L110" s="982"/>
      <c r="M110" s="597"/>
      <c r="N110" s="597"/>
      <c r="O110" s="597"/>
      <c r="P110" s="597"/>
      <c r="Q110" s="983"/>
      <c r="R110" s="767"/>
    </row>
    <row r="111" spans="1:18" x14ac:dyDescent="0.55000000000000004">
      <c r="A111" s="1079">
        <v>84</v>
      </c>
      <c r="B111" s="800" t="s">
        <v>152</v>
      </c>
      <c r="C111" s="891">
        <v>120200</v>
      </c>
      <c r="D111" s="596"/>
      <c r="E111" s="980"/>
      <c r="F111" s="597"/>
      <c r="G111" s="597"/>
      <c r="H111" s="597"/>
      <c r="I111" s="1031"/>
      <c r="J111" s="597"/>
      <c r="K111" s="597"/>
      <c r="L111" s="982"/>
      <c r="M111" s="597"/>
      <c r="N111" s="597"/>
      <c r="O111" s="597"/>
      <c r="P111" s="597"/>
      <c r="Q111" s="983"/>
      <c r="R111" s="767"/>
    </row>
    <row r="112" spans="1:18" x14ac:dyDescent="0.55000000000000004">
      <c r="A112" s="1079">
        <v>85</v>
      </c>
      <c r="B112" s="800" t="s">
        <v>153</v>
      </c>
      <c r="C112" s="891">
        <v>120300</v>
      </c>
      <c r="D112" s="596"/>
      <c r="E112" s="980"/>
      <c r="F112" s="597"/>
      <c r="G112" s="597"/>
      <c r="H112" s="597"/>
      <c r="I112" s="1031"/>
      <c r="J112" s="597"/>
      <c r="K112" s="597"/>
      <c r="L112" s="982"/>
      <c r="M112" s="597"/>
      <c r="N112" s="597"/>
      <c r="O112" s="597"/>
      <c r="P112" s="597"/>
      <c r="Q112" s="983"/>
      <c r="R112" s="767"/>
    </row>
    <row r="113" spans="1:18" x14ac:dyDescent="0.55000000000000004">
      <c r="A113" s="1079">
        <v>86</v>
      </c>
      <c r="B113" s="800" t="s">
        <v>154</v>
      </c>
      <c r="C113" s="891">
        <v>120600</v>
      </c>
      <c r="D113" s="596"/>
      <c r="E113" s="980"/>
      <c r="F113" s="597"/>
      <c r="G113" s="597"/>
      <c r="H113" s="597"/>
      <c r="I113" s="1031"/>
      <c r="J113" s="597"/>
      <c r="K113" s="597"/>
      <c r="L113" s="982"/>
      <c r="M113" s="597"/>
      <c r="N113" s="597"/>
      <c r="O113" s="597"/>
      <c r="P113" s="597"/>
      <c r="Q113" s="983"/>
      <c r="R113" s="767"/>
    </row>
    <row r="114" spans="1:18" x14ac:dyDescent="0.55000000000000004">
      <c r="A114" s="1079">
        <v>87</v>
      </c>
      <c r="B114" s="158" t="s">
        <v>155</v>
      </c>
      <c r="C114" s="891">
        <v>120700</v>
      </c>
      <c r="D114" s="596"/>
      <c r="E114" s="980"/>
      <c r="F114" s="597"/>
      <c r="G114" s="597"/>
      <c r="H114" s="597"/>
      <c r="I114" s="1031"/>
      <c r="J114" s="597"/>
      <c r="K114" s="597"/>
      <c r="L114" s="982"/>
      <c r="M114" s="597"/>
      <c r="N114" s="597"/>
      <c r="O114" s="597"/>
      <c r="P114" s="597"/>
      <c r="Q114" s="983"/>
      <c r="R114" s="767"/>
    </row>
    <row r="115" spans="1:18" ht="23.25" thickBot="1" x14ac:dyDescent="0.6">
      <c r="A115" s="1048">
        <v>88</v>
      </c>
      <c r="B115" s="160" t="s">
        <v>156</v>
      </c>
      <c r="C115" s="807">
        <v>120900</v>
      </c>
      <c r="D115" s="702"/>
      <c r="E115" s="1000"/>
      <c r="F115" s="703"/>
      <c r="G115" s="703"/>
      <c r="H115" s="703"/>
      <c r="I115" s="1098"/>
      <c r="J115" s="703"/>
      <c r="K115" s="703"/>
      <c r="L115" s="1099"/>
      <c r="M115" s="703"/>
      <c r="N115" s="703"/>
      <c r="O115" s="703"/>
      <c r="P115" s="703"/>
      <c r="Q115" s="1003"/>
      <c r="R115" s="949"/>
    </row>
    <row r="116" spans="1:18" ht="23.25" thickBot="1" x14ac:dyDescent="0.6">
      <c r="A116" s="1100"/>
      <c r="B116" s="1101" t="s">
        <v>160</v>
      </c>
      <c r="C116" s="763"/>
      <c r="D116" s="624"/>
      <c r="E116" s="991"/>
      <c r="F116" s="625"/>
      <c r="G116" s="625"/>
      <c r="H116" s="625"/>
      <c r="I116" s="1102"/>
      <c r="J116" s="625"/>
      <c r="K116" s="625"/>
      <c r="L116" s="993"/>
      <c r="M116" s="625"/>
      <c r="N116" s="625"/>
      <c r="O116" s="625"/>
      <c r="P116" s="625"/>
      <c r="Q116" s="994"/>
      <c r="R116" s="950"/>
    </row>
    <row r="117" spans="1:18" s="955" customFormat="1" ht="23.25" thickBot="1" x14ac:dyDescent="0.6">
      <c r="A117" s="1103"/>
      <c r="B117" s="1104" t="s">
        <v>250</v>
      </c>
      <c r="C117" s="952"/>
      <c r="D117" s="953"/>
      <c r="E117" s="953"/>
      <c r="F117" s="953"/>
      <c r="G117" s="953"/>
      <c r="H117" s="953"/>
      <c r="I117" s="953">
        <f t="shared" ref="I117:R117" si="20">SUM(I71,I96,I97)</f>
        <v>0</v>
      </c>
      <c r="J117" s="953"/>
      <c r="K117" s="953"/>
      <c r="L117" s="953">
        <f t="shared" si="20"/>
        <v>0</v>
      </c>
      <c r="M117" s="953"/>
      <c r="N117" s="953"/>
      <c r="O117" s="953"/>
      <c r="P117" s="953"/>
      <c r="Q117" s="1105">
        <f t="shared" si="20"/>
        <v>0</v>
      </c>
      <c r="R117" s="954">
        <f t="shared" si="20"/>
        <v>0</v>
      </c>
    </row>
    <row r="118" spans="1:18" x14ac:dyDescent="0.55000000000000004">
      <c r="A118" s="1106"/>
      <c r="B118" s="1107"/>
      <c r="C118" s="957"/>
      <c r="D118" s="958"/>
      <c r="E118" s="958"/>
      <c r="F118" s="719"/>
      <c r="G118" s="719"/>
      <c r="H118" s="719"/>
      <c r="I118" s="719"/>
      <c r="J118" s="719"/>
      <c r="K118" s="719"/>
      <c r="L118" s="719"/>
      <c r="M118" s="719"/>
      <c r="N118" s="719"/>
      <c r="O118" s="719"/>
      <c r="P118" s="719"/>
      <c r="Q118" s="719"/>
      <c r="R118" s="719"/>
    </row>
    <row r="119" spans="1:18" x14ac:dyDescent="0.55000000000000004">
      <c r="A119" s="1108"/>
      <c r="B119" s="1108"/>
      <c r="C119" s="959"/>
      <c r="D119" s="719"/>
      <c r="E119" s="719"/>
      <c r="F119" s="719"/>
      <c r="G119" s="719"/>
      <c r="H119" s="719"/>
      <c r="I119" s="719"/>
      <c r="J119" s="719"/>
      <c r="K119" s="719"/>
      <c r="L119" s="719"/>
      <c r="M119" s="719"/>
      <c r="N119" s="719"/>
      <c r="O119" s="719"/>
      <c r="P119" s="719"/>
      <c r="Q119" s="719"/>
      <c r="R119" s="719"/>
    </row>
    <row r="120" spans="1:18" x14ac:dyDescent="0.55000000000000004">
      <c r="A120" s="1106"/>
      <c r="B120" s="1107"/>
      <c r="C120" s="957"/>
      <c r="D120" s="958"/>
      <c r="E120" s="958"/>
      <c r="F120" s="719"/>
      <c r="G120" s="719"/>
      <c r="H120" s="719"/>
      <c r="I120" s="719"/>
      <c r="J120" s="719"/>
      <c r="K120" s="719"/>
      <c r="L120" s="719"/>
      <c r="M120" s="719"/>
      <c r="N120" s="719"/>
      <c r="O120" s="719"/>
      <c r="P120" s="719"/>
      <c r="Q120" s="719"/>
      <c r="R120" s="719"/>
    </row>
  </sheetData>
  <mergeCells count="11">
    <mergeCell ref="A1:R1"/>
    <mergeCell ref="A2:A5"/>
    <mergeCell ref="C2:C5"/>
    <mergeCell ref="D4:E5"/>
    <mergeCell ref="F4:I5"/>
    <mergeCell ref="J4:L5"/>
    <mergeCell ref="M4:Q5"/>
    <mergeCell ref="D2:Q2"/>
    <mergeCell ref="D3:Q3"/>
    <mergeCell ref="R2:R3"/>
    <mergeCell ref="R4:R6"/>
  </mergeCells>
  <pageMargins left="3.937007874015748E-2" right="3.937007874015748E-2" top="0.59055118110236227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4914-4BDE-46C5-AF58-5F9911FAEEA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1"/>
  <sheetViews>
    <sheetView zoomScaleNormal="100" workbookViewId="0">
      <selection activeCell="L22" sqref="L22"/>
    </sheetView>
  </sheetViews>
  <sheetFormatPr defaultColWidth="9.140625" defaultRowHeight="21" x14ac:dyDescent="0.45"/>
  <cols>
    <col min="1" max="1" width="3.28515625" style="1332" customWidth="1"/>
    <col min="2" max="2" width="23.7109375" style="1122" customWidth="1"/>
    <col min="3" max="3" width="7.5703125" style="1333" customWidth="1"/>
    <col min="4" max="4" width="11.7109375" style="1122" customWidth="1"/>
    <col min="5" max="5" width="11.42578125" style="1122" customWidth="1"/>
    <col min="6" max="6" width="13.28515625" style="1122" bestFit="1" customWidth="1"/>
    <col min="7" max="7" width="10.85546875" style="1122" customWidth="1"/>
    <col min="8" max="8" width="10.7109375" style="1122" customWidth="1"/>
    <col min="9" max="9" width="11.42578125" style="1122" customWidth="1"/>
    <col min="10" max="10" width="10.42578125" style="1122" customWidth="1"/>
    <col min="11" max="11" width="11.42578125" style="1122" customWidth="1"/>
    <col min="12" max="12" width="11.7109375" style="1150" customWidth="1"/>
    <col min="13" max="13" width="9.140625" style="1122"/>
    <col min="14" max="14" width="12" style="1122" bestFit="1" customWidth="1"/>
    <col min="15" max="16384" width="9.140625" style="1122"/>
  </cols>
  <sheetData>
    <row r="1" spans="1:12" ht="24" thickBot="1" x14ac:dyDescent="0.55000000000000004">
      <c r="A1" s="1464" t="s">
        <v>207</v>
      </c>
      <c r="B1" s="1464"/>
      <c r="C1" s="1464"/>
      <c r="D1" s="1464"/>
      <c r="E1" s="1464"/>
      <c r="F1" s="1464"/>
      <c r="G1" s="1464"/>
      <c r="H1" s="1464"/>
      <c r="I1" s="1464"/>
      <c r="J1" s="1464"/>
      <c r="K1" s="1464"/>
      <c r="L1" s="1464"/>
    </row>
    <row r="2" spans="1:12" s="1124" customFormat="1" x14ac:dyDescent="0.45">
      <c r="A2" s="1465" t="s">
        <v>0</v>
      </c>
      <c r="B2" s="1123" t="s">
        <v>1</v>
      </c>
      <c r="C2" s="1467" t="s">
        <v>2</v>
      </c>
      <c r="D2" s="1469" t="s">
        <v>208</v>
      </c>
      <c r="E2" s="1471" t="s">
        <v>209</v>
      </c>
      <c r="F2" s="1471" t="s">
        <v>210</v>
      </c>
      <c r="G2" s="1471" t="s">
        <v>211</v>
      </c>
      <c r="H2" s="1471" t="s">
        <v>212</v>
      </c>
      <c r="I2" s="1471" t="s">
        <v>213</v>
      </c>
      <c r="J2" s="1471" t="s">
        <v>214</v>
      </c>
      <c r="K2" s="1473" t="s">
        <v>215</v>
      </c>
      <c r="L2" s="1475" t="s">
        <v>3</v>
      </c>
    </row>
    <row r="3" spans="1:12" s="1124" customFormat="1" ht="21.75" thickBot="1" x14ac:dyDescent="0.5">
      <c r="A3" s="1466"/>
      <c r="B3" s="1125"/>
      <c r="C3" s="1468"/>
      <c r="D3" s="1470"/>
      <c r="E3" s="1472"/>
      <c r="F3" s="1472"/>
      <c r="G3" s="1472"/>
      <c r="H3" s="1472"/>
      <c r="I3" s="1472"/>
      <c r="J3" s="1472"/>
      <c r="K3" s="1474"/>
      <c r="L3" s="1476"/>
    </row>
    <row r="4" spans="1:12" ht="21.75" thickBot="1" x14ac:dyDescent="0.5">
      <c r="A4" s="1126"/>
      <c r="B4" s="1127" t="s">
        <v>101</v>
      </c>
      <c r="C4" s="1128">
        <v>520000</v>
      </c>
      <c r="D4" s="1129"/>
      <c r="E4" s="1130"/>
      <c r="F4" s="1130"/>
      <c r="G4" s="1130"/>
      <c r="H4" s="1130"/>
      <c r="I4" s="1130"/>
      <c r="J4" s="1130"/>
      <c r="K4" s="1130"/>
      <c r="L4" s="1131"/>
    </row>
    <row r="5" spans="1:12" x14ac:dyDescent="0.45">
      <c r="A5" s="1132"/>
      <c r="B5" s="1133" t="s">
        <v>95</v>
      </c>
      <c r="C5" s="1134">
        <v>521000</v>
      </c>
      <c r="D5" s="1135"/>
      <c r="E5" s="1136"/>
      <c r="F5" s="1136"/>
      <c r="G5" s="1136"/>
      <c r="H5" s="1136"/>
      <c r="I5" s="1136"/>
      <c r="J5" s="1136"/>
      <c r="K5" s="1136"/>
      <c r="L5" s="1137"/>
    </row>
    <row r="6" spans="1:12" x14ac:dyDescent="0.45">
      <c r="A6" s="1138">
        <v>1</v>
      </c>
      <c r="B6" s="1139" t="s">
        <v>87</v>
      </c>
      <c r="C6" s="1140">
        <v>210100</v>
      </c>
      <c r="D6" s="1135">
        <f>SUM([1]สนป.!N7)</f>
        <v>954000</v>
      </c>
      <c r="E6" s="1136"/>
      <c r="F6" s="1136"/>
      <c r="G6" s="1136"/>
      <c r="H6" s="1136"/>
      <c r="I6" s="1136"/>
      <c r="J6" s="1136"/>
      <c r="K6" s="1136"/>
      <c r="L6" s="1137">
        <f t="shared" ref="L6:L11" si="0">SUM(D6:K6)</f>
        <v>954000</v>
      </c>
    </row>
    <row r="7" spans="1:12" x14ac:dyDescent="0.45">
      <c r="A7" s="1138">
        <v>2</v>
      </c>
      <c r="B7" s="1139" t="s">
        <v>88</v>
      </c>
      <c r="C7" s="1140">
        <v>210200</v>
      </c>
      <c r="D7" s="1135">
        <f>SUM([1]สนป.!N8)</f>
        <v>312000</v>
      </c>
      <c r="E7" s="1136"/>
      <c r="F7" s="1136"/>
      <c r="G7" s="1136"/>
      <c r="H7" s="1136"/>
      <c r="I7" s="1136"/>
      <c r="J7" s="1136"/>
      <c r="K7" s="1136"/>
      <c r="L7" s="1137">
        <f t="shared" si="0"/>
        <v>312000</v>
      </c>
    </row>
    <row r="8" spans="1:12" x14ac:dyDescent="0.45">
      <c r="A8" s="1138">
        <v>3</v>
      </c>
      <c r="B8" s="1139" t="s">
        <v>89</v>
      </c>
      <c r="C8" s="1140">
        <v>210300</v>
      </c>
      <c r="D8" s="1135">
        <f>SUM([1]สนป.!N9)</f>
        <v>312000</v>
      </c>
      <c r="E8" s="1136"/>
      <c r="F8" s="1136"/>
      <c r="G8" s="1136"/>
      <c r="H8" s="1136"/>
      <c r="I8" s="1136"/>
      <c r="J8" s="1136"/>
      <c r="K8" s="1136"/>
      <c r="L8" s="1137">
        <f t="shared" si="0"/>
        <v>312000</v>
      </c>
    </row>
    <row r="9" spans="1:12" x14ac:dyDescent="0.45">
      <c r="A9" s="1138">
        <v>4</v>
      </c>
      <c r="B9" s="1139" t="s">
        <v>90</v>
      </c>
      <c r="C9" s="1140">
        <v>210400</v>
      </c>
      <c r="D9" s="1135">
        <f>SUM([1]สนป.!N10)</f>
        <v>342000</v>
      </c>
      <c r="E9" s="1136"/>
      <c r="F9" s="1136"/>
      <c r="G9" s="1136"/>
      <c r="H9" s="1136"/>
      <c r="I9" s="1136"/>
      <c r="J9" s="1136"/>
      <c r="K9" s="1136"/>
      <c r="L9" s="1137">
        <f t="shared" si="0"/>
        <v>342000</v>
      </c>
    </row>
    <row r="10" spans="1:12" x14ac:dyDescent="0.45">
      <c r="A10" s="1138">
        <v>5</v>
      </c>
      <c r="B10" s="1139" t="s">
        <v>91</v>
      </c>
      <c r="C10" s="1140">
        <v>210600</v>
      </c>
      <c r="D10" s="1135">
        <f>SUM([1]สนป.!N11)</f>
        <v>2376000</v>
      </c>
      <c r="E10" s="1136"/>
      <c r="F10" s="1136"/>
      <c r="G10" s="1136"/>
      <c r="H10" s="1136"/>
      <c r="I10" s="1136"/>
      <c r="J10" s="1136"/>
      <c r="K10" s="1136"/>
      <c r="L10" s="1137">
        <f t="shared" si="0"/>
        <v>2376000</v>
      </c>
    </row>
    <row r="11" spans="1:12" ht="21.75" thickBot="1" x14ac:dyDescent="0.5">
      <c r="A11" s="1141">
        <v>6</v>
      </c>
      <c r="B11" s="1142" t="s">
        <v>92</v>
      </c>
      <c r="C11" s="1143">
        <v>210700</v>
      </c>
      <c r="D11" s="1135">
        <f>SUM([1]สนป.!N12)</f>
        <v>0</v>
      </c>
      <c r="E11" s="1144"/>
      <c r="F11" s="1144"/>
      <c r="G11" s="1144"/>
      <c r="H11" s="1144"/>
      <c r="I11" s="1144"/>
      <c r="J11" s="1144"/>
      <c r="K11" s="1144"/>
      <c r="L11" s="1137">
        <f t="shared" si="0"/>
        <v>0</v>
      </c>
    </row>
    <row r="12" spans="1:12" s="1150" customFormat="1" ht="21.75" thickBot="1" x14ac:dyDescent="0.5">
      <c r="A12" s="1145"/>
      <c r="B12" s="1146" t="s">
        <v>216</v>
      </c>
      <c r="C12" s="1147"/>
      <c r="D12" s="1148">
        <f>SUM(D6:D11)</f>
        <v>4296000</v>
      </c>
      <c r="E12" s="1149">
        <f t="shared" ref="E12:L12" si="1">SUM(E6:E11)</f>
        <v>0</v>
      </c>
      <c r="F12" s="1149">
        <f t="shared" si="1"/>
        <v>0</v>
      </c>
      <c r="G12" s="1149">
        <f t="shared" si="1"/>
        <v>0</v>
      </c>
      <c r="H12" s="1149">
        <f t="shared" si="1"/>
        <v>0</v>
      </c>
      <c r="I12" s="1149">
        <f t="shared" si="1"/>
        <v>0</v>
      </c>
      <c r="J12" s="1149">
        <f t="shared" si="1"/>
        <v>0</v>
      </c>
      <c r="K12" s="1149">
        <f t="shared" si="1"/>
        <v>0</v>
      </c>
      <c r="L12" s="1149">
        <f t="shared" si="1"/>
        <v>4296000</v>
      </c>
    </row>
    <row r="13" spans="1:12" x14ac:dyDescent="0.45">
      <c r="A13" s="1132"/>
      <c r="B13" s="1133" t="s">
        <v>96</v>
      </c>
      <c r="C13" s="1151">
        <v>522000</v>
      </c>
      <c r="D13" s="1152"/>
      <c r="E13" s="1153"/>
      <c r="F13" s="1153"/>
      <c r="G13" s="1153"/>
      <c r="H13" s="1153"/>
      <c r="I13" s="1153"/>
      <c r="J13" s="1153"/>
      <c r="K13" s="1153"/>
      <c r="L13" s="1154"/>
    </row>
    <row r="14" spans="1:12" s="1161" customFormat="1" ht="21.75" x14ac:dyDescent="0.45">
      <c r="A14" s="1155">
        <v>7</v>
      </c>
      <c r="B14" s="1156" t="s">
        <v>4</v>
      </c>
      <c r="C14" s="1157">
        <v>220100</v>
      </c>
      <c r="D14" s="1158">
        <f>SUM([1]สนป.!N15)</f>
        <v>6448793</v>
      </c>
      <c r="E14" s="1159">
        <f>SUM([1]สาธารณสุข!L16)</f>
        <v>1908468</v>
      </c>
      <c r="F14" s="1159">
        <f>SUM([1]กองการแพทย์!H16)</f>
        <v>5808360</v>
      </c>
      <c r="G14" s="1159">
        <f>SUM([1]ช่าง!M17)</f>
        <v>3576240</v>
      </c>
      <c r="H14" s="1159">
        <f>SUM([1]วิชาการ!H6)</f>
        <v>1790880</v>
      </c>
      <c r="I14" s="1159">
        <f>SUM([1]กองคลัง!I16)</f>
        <v>3244440</v>
      </c>
      <c r="J14" s="1159">
        <f>SUM([1]สวัสดิการฯ!E15)</f>
        <v>1828200</v>
      </c>
      <c r="K14" s="1159">
        <f>SUM([1]สรุปกองการศึกษา!Y16)</f>
        <v>48440340</v>
      </c>
      <c r="L14" s="1160">
        <f>SUM(D14:K14)</f>
        <v>73045721</v>
      </c>
    </row>
    <row r="15" spans="1:12" s="1161" customFormat="1" ht="21.75" x14ac:dyDescent="0.45">
      <c r="A15" s="1155">
        <v>8</v>
      </c>
      <c r="B15" s="1156" t="s">
        <v>94</v>
      </c>
      <c r="C15" s="1157">
        <v>220200</v>
      </c>
      <c r="D15" s="1158">
        <f>SUM([1]สนป.!N16)</f>
        <v>0</v>
      </c>
      <c r="E15" s="1159">
        <f>SUM([1]สาธารณสุข!L17)</f>
        <v>0</v>
      </c>
      <c r="F15" s="1159">
        <f>SUM([1]กองการแพทย์!H17)</f>
        <v>686400</v>
      </c>
      <c r="G15" s="1159">
        <f>SUM([1]ช่าง!M18)</f>
        <v>0</v>
      </c>
      <c r="H15" s="1159">
        <f>SUM([1]วิชาการ!H7)</f>
        <v>0</v>
      </c>
      <c r="I15" s="1159">
        <f>SUM([1]กองคลัง!I17)</f>
        <v>0</v>
      </c>
      <c r="J15" s="1159">
        <f>SUM([1]สวัสดิการฯ!E16)</f>
        <v>0</v>
      </c>
      <c r="K15" s="1159">
        <f>SUM([1]สรุปกองการศึกษา!Y17)</f>
        <v>3504000</v>
      </c>
      <c r="L15" s="1160">
        <f t="shared" ref="L15:L20" si="2">SUM(D15:K15)</f>
        <v>4190400</v>
      </c>
    </row>
    <row r="16" spans="1:12" s="1161" customFormat="1" ht="21.75" x14ac:dyDescent="0.45">
      <c r="A16" s="1155">
        <v>9</v>
      </c>
      <c r="B16" s="1156" t="s">
        <v>93</v>
      </c>
      <c r="C16" s="1157">
        <v>220300</v>
      </c>
      <c r="D16" s="1158">
        <f>SUM([1]สนป.!N17)</f>
        <v>508800</v>
      </c>
      <c r="E16" s="1159">
        <f>SUM([1]สาธารณสุข!L18)</f>
        <v>134400</v>
      </c>
      <c r="F16" s="1159">
        <f>SUM([1]กองการแพทย์!H18)</f>
        <v>268800</v>
      </c>
      <c r="G16" s="1159">
        <f>SUM([1]ช่าง!M19)</f>
        <v>268800</v>
      </c>
      <c r="H16" s="1159">
        <f>SUM([1]วิชาการ!H8)</f>
        <v>134400</v>
      </c>
      <c r="I16" s="1159">
        <f>SUM([1]กองคลัง!I18)</f>
        <v>134400</v>
      </c>
      <c r="J16" s="1159">
        <f>SUM([1]สวัสดิการฯ!E17)</f>
        <v>134400</v>
      </c>
      <c r="K16" s="1159">
        <f>SUM([1]สรุปกองการศึกษา!Y18)</f>
        <v>5990400</v>
      </c>
      <c r="L16" s="1160">
        <f t="shared" si="2"/>
        <v>7574400</v>
      </c>
    </row>
    <row r="17" spans="1:12" s="1161" customFormat="1" ht="21.75" x14ac:dyDescent="0.45">
      <c r="A17" s="1155">
        <v>10</v>
      </c>
      <c r="B17" s="1156" t="s">
        <v>5</v>
      </c>
      <c r="C17" s="1157">
        <v>220400</v>
      </c>
      <c r="D17" s="1158">
        <f>SUM([1]สนป.!N18)</f>
        <v>631294</v>
      </c>
      <c r="E17" s="1159">
        <f>SUM([1]สาธารณสุข!L19)</f>
        <v>1315200</v>
      </c>
      <c r="F17" s="1159">
        <f>SUM([1]กองการแพทย์!H19)</f>
        <v>381000</v>
      </c>
      <c r="G17" s="1159">
        <f>SUM([1]ช่าง!M20)</f>
        <v>1934040</v>
      </c>
      <c r="H17" s="1159">
        <f>SUM([1]วิชาการ!H9)</f>
        <v>0</v>
      </c>
      <c r="I17" s="1159">
        <f>SUM([1]กองคลัง!I19)</f>
        <v>0</v>
      </c>
      <c r="J17" s="1159">
        <f>SUM([1]สวัสดิการฯ!E18)</f>
        <v>0</v>
      </c>
      <c r="K17" s="1159">
        <f>SUM([1]สรุปกองการศึกษา!Y19)</f>
        <v>1010160</v>
      </c>
      <c r="L17" s="1160">
        <f t="shared" si="2"/>
        <v>5271694</v>
      </c>
    </row>
    <row r="18" spans="1:12" s="1161" customFormat="1" ht="21.75" x14ac:dyDescent="0.45">
      <c r="A18" s="1155">
        <v>11</v>
      </c>
      <c r="B18" s="1156" t="s">
        <v>97</v>
      </c>
      <c r="C18" s="1157">
        <v>220500</v>
      </c>
      <c r="D18" s="1158">
        <f>SUM([1]สนป.!N19)</f>
        <v>0</v>
      </c>
      <c r="E18" s="1159">
        <f>SUM([1]สาธารณสุข!L20)</f>
        <v>78888</v>
      </c>
      <c r="F18" s="1159">
        <f>SUM([1]กองการแพทย์!H20)</f>
        <v>21600</v>
      </c>
      <c r="G18" s="1159">
        <f>SUM([1]ช่าง!M21)</f>
        <v>0</v>
      </c>
      <c r="H18" s="1159">
        <f>SUM([1]วิชาการ!H10)</f>
        <v>0</v>
      </c>
      <c r="I18" s="1159">
        <f>SUM([1]กองคลัง!I20)</f>
        <v>0</v>
      </c>
      <c r="J18" s="1159">
        <f>SUM([1]สวัสดิการฯ!E19)</f>
        <v>0</v>
      </c>
      <c r="K18" s="1159">
        <f>SUM([1]สรุปกองการศึกษา!Y20)</f>
        <v>0</v>
      </c>
      <c r="L18" s="1160">
        <f t="shared" si="2"/>
        <v>100488</v>
      </c>
    </row>
    <row r="19" spans="1:12" s="1161" customFormat="1" ht="21.75" x14ac:dyDescent="0.45">
      <c r="A19" s="1162">
        <v>12</v>
      </c>
      <c r="B19" s="1163" t="s">
        <v>98</v>
      </c>
      <c r="C19" s="1157">
        <v>220600</v>
      </c>
      <c r="D19" s="1158">
        <f>SUM([1]สนป.!N20)</f>
        <v>756000</v>
      </c>
      <c r="E19" s="1159">
        <f>SUM([1]สาธารณสุข!L21)</f>
        <v>216000</v>
      </c>
      <c r="F19" s="1159">
        <f>SUM([1]กองการแพทย์!H21)</f>
        <v>216000</v>
      </c>
      <c r="G19" s="1159">
        <f>SUM([1]ช่าง!M22)</f>
        <v>0</v>
      </c>
      <c r="H19" s="1159">
        <f>SUM([1]วิชาการ!H11)</f>
        <v>108000</v>
      </c>
      <c r="I19" s="1159">
        <f>SUM([1]กองคลัง!I21)</f>
        <v>1620000</v>
      </c>
      <c r="J19" s="1159">
        <f>SUM([1]สวัสดิการฯ!E20)</f>
        <v>0</v>
      </c>
      <c r="K19" s="1159">
        <f>SUM([1]สรุปกองการศึกษา!Y21)</f>
        <v>1905480</v>
      </c>
      <c r="L19" s="1164">
        <f t="shared" si="2"/>
        <v>4821480</v>
      </c>
    </row>
    <row r="20" spans="1:12" s="1161" customFormat="1" ht="22.5" thickBot="1" x14ac:dyDescent="0.5">
      <c r="A20" s="1162">
        <v>13</v>
      </c>
      <c r="B20" s="1165" t="s">
        <v>99</v>
      </c>
      <c r="C20" s="1157">
        <v>220700</v>
      </c>
      <c r="D20" s="1158">
        <f>SUM([1]สนป.!N21)</f>
        <v>84000</v>
      </c>
      <c r="E20" s="1159">
        <f>SUM([1]สาธารณสุข!L22)</f>
        <v>24000</v>
      </c>
      <c r="F20" s="1159">
        <f>SUM([1]กองการแพทย์!H22)</f>
        <v>21600</v>
      </c>
      <c r="G20" s="1159">
        <f>SUM([1]ช่าง!M23)</f>
        <v>0</v>
      </c>
      <c r="H20" s="1159">
        <f>SUM([1]วิชาการ!H12)</f>
        <v>12000</v>
      </c>
      <c r="I20" s="1159">
        <f>SUM([1]กองคลัง!I22)</f>
        <v>180000</v>
      </c>
      <c r="J20" s="1159">
        <f>SUM([1]สวัสดิการฯ!E21)</f>
        <v>0</v>
      </c>
      <c r="K20" s="1159">
        <f>SUM([1]สรุปกองการศึกษา!Y22)</f>
        <v>192000</v>
      </c>
      <c r="L20" s="1334">
        <f t="shared" si="2"/>
        <v>513600</v>
      </c>
    </row>
    <row r="21" spans="1:12" s="1161" customFormat="1" ht="22.5" thickBot="1" x14ac:dyDescent="0.5">
      <c r="A21" s="1166"/>
      <c r="B21" s="1167" t="s">
        <v>217</v>
      </c>
      <c r="C21" s="1168"/>
      <c r="D21" s="1169">
        <f t="shared" ref="D21:L21" si="3">SUM(D14,D15,D16,D17,D18,D19,D20)</f>
        <v>8428887</v>
      </c>
      <c r="E21" s="1170">
        <f t="shared" si="3"/>
        <v>3676956</v>
      </c>
      <c r="F21" s="1170">
        <f t="shared" si="3"/>
        <v>7403760</v>
      </c>
      <c r="G21" s="1170">
        <f t="shared" si="3"/>
        <v>5779080</v>
      </c>
      <c r="H21" s="1170">
        <f t="shared" si="3"/>
        <v>2045280</v>
      </c>
      <c r="I21" s="1170">
        <f t="shared" si="3"/>
        <v>5178840</v>
      </c>
      <c r="J21" s="1170">
        <f t="shared" si="3"/>
        <v>1962600</v>
      </c>
      <c r="K21" s="1170">
        <f t="shared" si="3"/>
        <v>61042380</v>
      </c>
      <c r="L21" s="1170">
        <f t="shared" si="3"/>
        <v>95517783</v>
      </c>
    </row>
    <row r="22" spans="1:12" s="1161" customFormat="1" ht="22.5" thickBot="1" x14ac:dyDescent="0.5">
      <c r="A22" s="1171"/>
      <c r="B22" s="1172" t="s">
        <v>218</v>
      </c>
      <c r="C22" s="1173"/>
      <c r="D22" s="1174">
        <f t="shared" ref="D22:L22" si="4">SUM(D12,D21)</f>
        <v>12724887</v>
      </c>
      <c r="E22" s="1175">
        <f t="shared" si="4"/>
        <v>3676956</v>
      </c>
      <c r="F22" s="1175">
        <f t="shared" si="4"/>
        <v>7403760</v>
      </c>
      <c r="G22" s="1175">
        <f t="shared" si="4"/>
        <v>5779080</v>
      </c>
      <c r="H22" s="1175">
        <f t="shared" si="4"/>
        <v>2045280</v>
      </c>
      <c r="I22" s="1175">
        <f t="shared" si="4"/>
        <v>5178840</v>
      </c>
      <c r="J22" s="1175">
        <f t="shared" si="4"/>
        <v>1962600</v>
      </c>
      <c r="K22" s="1175">
        <f t="shared" si="4"/>
        <v>61042380</v>
      </c>
      <c r="L22" s="1176">
        <f t="shared" si="4"/>
        <v>99813783</v>
      </c>
    </row>
    <row r="23" spans="1:12" x14ac:dyDescent="0.45">
      <c r="A23" s="1177"/>
      <c r="B23" s="1178" t="s">
        <v>100</v>
      </c>
      <c r="C23" s="1179">
        <v>530000</v>
      </c>
      <c r="D23" s="1152"/>
      <c r="E23" s="1153"/>
      <c r="F23" s="1153"/>
      <c r="G23" s="1153"/>
      <c r="H23" s="1153"/>
      <c r="I23" s="1153"/>
      <c r="J23" s="1153"/>
      <c r="K23" s="1153"/>
      <c r="L23" s="1154"/>
    </row>
    <row r="24" spans="1:12" x14ac:dyDescent="0.45">
      <c r="A24" s="1180"/>
      <c r="B24" s="1181" t="s">
        <v>8</v>
      </c>
      <c r="C24" s="1182"/>
      <c r="D24" s="1135"/>
      <c r="E24" s="1136"/>
      <c r="F24" s="1136"/>
      <c r="G24" s="1136"/>
      <c r="H24" s="1136"/>
      <c r="I24" s="1136"/>
      <c r="J24" s="1136"/>
      <c r="K24" s="1136"/>
      <c r="L24" s="1137"/>
    </row>
    <row r="25" spans="1:12" x14ac:dyDescent="0.45">
      <c r="A25" s="1183"/>
      <c r="B25" s="1133" t="s">
        <v>9</v>
      </c>
      <c r="C25" s="1184">
        <v>531000</v>
      </c>
      <c r="D25" s="1135"/>
      <c r="E25" s="1136"/>
      <c r="F25" s="1136"/>
      <c r="G25" s="1136"/>
      <c r="H25" s="1136"/>
      <c r="I25" s="1136"/>
      <c r="J25" s="1136"/>
      <c r="K25" s="1136"/>
      <c r="L25" s="1137"/>
    </row>
    <row r="26" spans="1:12" s="1161" customFormat="1" ht="21.75" x14ac:dyDescent="0.45">
      <c r="A26" s="1185">
        <v>14</v>
      </c>
      <c r="B26" s="1156" t="s">
        <v>58</v>
      </c>
      <c r="C26" s="1186">
        <v>310100</v>
      </c>
      <c r="D26" s="1158">
        <f>SUM([1]สนป.!N27)</f>
        <v>40000</v>
      </c>
      <c r="E26" s="1159">
        <f>SUM([1]สาธารณสุข!L28)</f>
        <v>60920</v>
      </c>
      <c r="F26" s="1159">
        <f>SUM([1]กองการแพทย์!H28)</f>
        <v>0</v>
      </c>
      <c r="G26" s="1159">
        <f>SUM([1]ช่าง!M29)</f>
        <v>1200</v>
      </c>
      <c r="H26" s="1159">
        <f>SUM([1]วิชาการ!H18)</f>
        <v>0</v>
      </c>
      <c r="I26" s="1159">
        <f>SUM([1]กองคลัง!I28)</f>
        <v>500</v>
      </c>
      <c r="J26" s="1159">
        <f>SUM([1]สวัสดิการฯ!E27)</f>
        <v>129600</v>
      </c>
      <c r="K26" s="1159">
        <f>SUM([1]สรุปกองการศึกษา!Y28)</f>
        <v>43700</v>
      </c>
      <c r="L26" s="1160">
        <f>SUM(D26:K26)</f>
        <v>275920</v>
      </c>
    </row>
    <row r="27" spans="1:12" s="1161" customFormat="1" ht="21.75" x14ac:dyDescent="0.45">
      <c r="A27" s="1185">
        <v>15</v>
      </c>
      <c r="B27" s="1156" t="s">
        <v>10</v>
      </c>
      <c r="C27" s="1186">
        <v>310200</v>
      </c>
      <c r="D27" s="1158">
        <f>SUM([1]สนป.!N28)</f>
        <v>9500</v>
      </c>
      <c r="E27" s="1159">
        <f>SUM([1]สาธารณสุข!L29)</f>
        <v>0</v>
      </c>
      <c r="F27" s="1159">
        <f>SUM([1]กองการแพทย์!H29)</f>
        <v>0</v>
      </c>
      <c r="G27" s="1159">
        <f>SUM([1]ช่าง!M30)</f>
        <v>0</v>
      </c>
      <c r="H27" s="1159">
        <f>SUM([1]วิชาการ!H19)</f>
        <v>0</v>
      </c>
      <c r="I27" s="1159">
        <f>SUM([1]กองคลัง!I29)</f>
        <v>0</v>
      </c>
      <c r="J27" s="1159">
        <f>SUM([1]สวัสดิการฯ!E28)</f>
        <v>0</v>
      </c>
      <c r="K27" s="1159">
        <f>SUM([1]สรุปกองการศึกษา!Y29)</f>
        <v>0</v>
      </c>
      <c r="L27" s="1160">
        <f t="shared" ref="L27:L32" si="5">SUM(D27:K27)</f>
        <v>9500</v>
      </c>
    </row>
    <row r="28" spans="1:12" s="1161" customFormat="1" ht="21.75" x14ac:dyDescent="0.45">
      <c r="A28" s="1185">
        <v>16</v>
      </c>
      <c r="B28" s="1156" t="s">
        <v>11</v>
      </c>
      <c r="C28" s="1186">
        <v>310300</v>
      </c>
      <c r="D28" s="1158">
        <f>SUM([1]สนป.!N29)</f>
        <v>3000</v>
      </c>
      <c r="E28" s="1159">
        <f>SUM([1]สาธารณสุข!L30)</f>
        <v>10000</v>
      </c>
      <c r="F28" s="1159">
        <f>SUM([1]กองการแพทย์!H30)</f>
        <v>60500</v>
      </c>
      <c r="G28" s="1159">
        <f>SUM([1]ช่าง!M31)</f>
        <v>5000</v>
      </c>
      <c r="H28" s="1159">
        <f>SUM([1]วิชาการ!H20)</f>
        <v>46000</v>
      </c>
      <c r="I28" s="1159">
        <f>SUM([1]กองคลัง!I30)</f>
        <v>30000</v>
      </c>
      <c r="J28" s="1159">
        <f>SUM([1]สวัสดิการฯ!E29)</f>
        <v>10000</v>
      </c>
      <c r="K28" s="1159">
        <f>SUM([1]สรุปกองการศึกษา!Y30)</f>
        <v>2000</v>
      </c>
      <c r="L28" s="1160">
        <f t="shared" si="5"/>
        <v>166500</v>
      </c>
    </row>
    <row r="29" spans="1:12" s="1161" customFormat="1" ht="21.75" x14ac:dyDescent="0.45">
      <c r="A29" s="1185">
        <v>17</v>
      </c>
      <c r="B29" s="1156" t="s">
        <v>12</v>
      </c>
      <c r="C29" s="1186">
        <v>310400</v>
      </c>
      <c r="D29" s="1158">
        <f>SUM([1]สนป.!N30)</f>
        <v>132000</v>
      </c>
      <c r="E29" s="1159">
        <f>SUM([1]สาธารณสุข!L31)</f>
        <v>0</v>
      </c>
      <c r="F29" s="1159">
        <f>SUM([1]กองการแพทย์!H31)</f>
        <v>500</v>
      </c>
      <c r="G29" s="1159">
        <f>SUM([1]ช่าง!M32)</f>
        <v>48000</v>
      </c>
      <c r="H29" s="1159">
        <f>SUM([1]วิชาการ!H21)</f>
        <v>0</v>
      </c>
      <c r="I29" s="1159">
        <f>SUM([1]กองคลัง!I31)</f>
        <v>0</v>
      </c>
      <c r="J29" s="1159">
        <f>SUM([1]สวัสดิการฯ!E30)</f>
        <v>0</v>
      </c>
      <c r="K29" s="1159">
        <f>SUM([1]สรุปกองการศึกษา!Y31)</f>
        <v>715100</v>
      </c>
      <c r="L29" s="1160">
        <f t="shared" si="5"/>
        <v>895600</v>
      </c>
    </row>
    <row r="30" spans="1:12" s="1161" customFormat="1" ht="21.75" x14ac:dyDescent="0.45">
      <c r="A30" s="1185">
        <v>18</v>
      </c>
      <c r="B30" s="1156" t="s">
        <v>13</v>
      </c>
      <c r="C30" s="1186">
        <v>310500</v>
      </c>
      <c r="D30" s="1158">
        <f>SUM([1]สนป.!N31)</f>
        <v>110330</v>
      </c>
      <c r="E30" s="1159">
        <f>SUM([1]สาธารณสุข!L32)</f>
        <v>25520</v>
      </c>
      <c r="F30" s="1159">
        <f>SUM([1]กองการแพทย์!H32)</f>
        <v>60000</v>
      </c>
      <c r="G30" s="1159">
        <f>SUM([1]ช่าง!M33)</f>
        <v>97750</v>
      </c>
      <c r="H30" s="1159">
        <f>SUM([1]วิชาการ!H22)</f>
        <v>0</v>
      </c>
      <c r="I30" s="1159">
        <f>SUM([1]กองคลัง!I32)</f>
        <v>69000</v>
      </c>
      <c r="J30" s="1159">
        <f>SUM([1]สวัสดิการฯ!E31)</f>
        <v>0</v>
      </c>
      <c r="K30" s="1159">
        <f>SUM([1]สรุปกองการศึกษา!Y32)</f>
        <v>582024</v>
      </c>
      <c r="L30" s="1160">
        <f t="shared" si="5"/>
        <v>944624</v>
      </c>
    </row>
    <row r="31" spans="1:12" s="1161" customFormat="1" ht="21.75" x14ac:dyDescent="0.45">
      <c r="A31" s="1185">
        <v>19</v>
      </c>
      <c r="B31" s="1156" t="s">
        <v>14</v>
      </c>
      <c r="C31" s="1186">
        <v>310600</v>
      </c>
      <c r="D31" s="1158">
        <f>SUM([1]สนป.!N32)</f>
        <v>0</v>
      </c>
      <c r="E31" s="1159">
        <f>SUM([1]สาธารณสุข!L33)</f>
        <v>0</v>
      </c>
      <c r="F31" s="1159">
        <f>SUM([1]กองการแพทย์!H33)</f>
        <v>0</v>
      </c>
      <c r="G31" s="1159">
        <f>SUM([1]ช่าง!M34)</f>
        <v>0</v>
      </c>
      <c r="H31" s="1159">
        <f>SUM([1]วิชาการ!H23)</f>
        <v>0</v>
      </c>
      <c r="I31" s="1159">
        <f>SUM([1]กองคลัง!I33)</f>
        <v>0</v>
      </c>
      <c r="J31" s="1159">
        <f>SUM([1]สวัสดิการฯ!E32)</f>
        <v>0</v>
      </c>
      <c r="K31" s="1159">
        <f>SUM([1]สรุปกองการศึกษา!Y33)</f>
        <v>0</v>
      </c>
      <c r="L31" s="1160">
        <f t="shared" si="5"/>
        <v>0</v>
      </c>
    </row>
    <row r="32" spans="1:12" s="1161" customFormat="1" ht="22.5" thickBot="1" x14ac:dyDescent="0.5">
      <c r="A32" s="1187">
        <v>20</v>
      </c>
      <c r="B32" s="1188" t="s">
        <v>15</v>
      </c>
      <c r="C32" s="1189">
        <v>310700</v>
      </c>
      <c r="D32" s="1158">
        <f>SUM([1]สนป.!N33)</f>
        <v>0</v>
      </c>
      <c r="E32" s="1159">
        <f>SUM([1]สาธารณสุข!L34)</f>
        <v>0</v>
      </c>
      <c r="F32" s="1159">
        <f>SUM([1]กองการแพทย์!H34)</f>
        <v>0</v>
      </c>
      <c r="G32" s="1159">
        <f>SUM([1]ช่าง!M35)</f>
        <v>0</v>
      </c>
      <c r="H32" s="1159">
        <f>SUM([1]วิชาการ!H24)</f>
        <v>0</v>
      </c>
      <c r="I32" s="1159">
        <f>SUM([1]กองคลัง!I34)</f>
        <v>0</v>
      </c>
      <c r="J32" s="1159">
        <f>SUM([1]สวัสดิการฯ!E33)</f>
        <v>0</v>
      </c>
      <c r="K32" s="1159">
        <f>SUM([1]สรุปกองการศึกษา!Y34)</f>
        <v>0</v>
      </c>
      <c r="L32" s="1160">
        <f t="shared" si="5"/>
        <v>0</v>
      </c>
    </row>
    <row r="33" spans="1:12" s="1194" customFormat="1" ht="22.5" thickBot="1" x14ac:dyDescent="0.5">
      <c r="A33" s="1190"/>
      <c r="B33" s="1190" t="s">
        <v>219</v>
      </c>
      <c r="C33" s="1191"/>
      <c r="D33" s="1192">
        <f t="shared" ref="D33:L33" si="6">SUM(D26,D27,D28,D29,D30,D31,D32)</f>
        <v>294830</v>
      </c>
      <c r="E33" s="1193">
        <f t="shared" si="6"/>
        <v>96440</v>
      </c>
      <c r="F33" s="1193">
        <f t="shared" si="6"/>
        <v>121000</v>
      </c>
      <c r="G33" s="1193">
        <f t="shared" si="6"/>
        <v>151950</v>
      </c>
      <c r="H33" s="1193">
        <f t="shared" si="6"/>
        <v>46000</v>
      </c>
      <c r="I33" s="1193">
        <f t="shared" si="6"/>
        <v>99500</v>
      </c>
      <c r="J33" s="1193">
        <f t="shared" si="6"/>
        <v>139600</v>
      </c>
      <c r="K33" s="1193">
        <f t="shared" si="6"/>
        <v>1342824</v>
      </c>
      <c r="L33" s="1193">
        <f t="shared" si="6"/>
        <v>2292144</v>
      </c>
    </row>
    <row r="34" spans="1:12" s="1161" customFormat="1" ht="21.75" x14ac:dyDescent="0.45">
      <c r="A34" s="1195">
        <v>21</v>
      </c>
      <c r="B34" s="1196" t="s">
        <v>17</v>
      </c>
      <c r="C34" s="1197">
        <v>320100</v>
      </c>
      <c r="D34" s="1198">
        <f>SUM([1]สนป.!N35)</f>
        <v>6278080</v>
      </c>
      <c r="E34" s="1199">
        <f>SUM([1]สาธารณสุข!L36)</f>
        <v>6165400</v>
      </c>
      <c r="F34" s="1199">
        <f>SUM([1]กองการแพทย์!H36)</f>
        <v>529900</v>
      </c>
      <c r="G34" s="1199">
        <f>SUM([1]ช่าง!M37)</f>
        <v>15360800</v>
      </c>
      <c r="H34" s="1199">
        <f>SUM([1]วิชาการ!H26)</f>
        <v>1197000</v>
      </c>
      <c r="I34" s="1199">
        <f>SUM([1]กองคลัง!I36)</f>
        <v>694000</v>
      </c>
      <c r="J34" s="1199">
        <f>SUM([1]สวัสดิการฯ!E35)</f>
        <v>670000</v>
      </c>
      <c r="K34" s="1199">
        <f>SUM([1]สรุปกองการศึกษา!Y36)</f>
        <v>1800200</v>
      </c>
      <c r="L34" s="1200">
        <f>SUM(D34:K34)</f>
        <v>32695380</v>
      </c>
    </row>
    <row r="35" spans="1:12" s="1161" customFormat="1" ht="21.75" x14ac:dyDescent="0.45">
      <c r="A35" s="1195">
        <v>22</v>
      </c>
      <c r="B35" s="1156" t="s">
        <v>19</v>
      </c>
      <c r="C35" s="1197">
        <v>320200</v>
      </c>
      <c r="D35" s="1198">
        <f>SUM([1]สนป.!N36)</f>
        <v>160000</v>
      </c>
      <c r="E35" s="1199">
        <f>SUM([1]สาธารณสุข!L37)</f>
        <v>1000</v>
      </c>
      <c r="F35" s="1199">
        <f>SUM([1]กองการแพทย์!H37)</f>
        <v>1500</v>
      </c>
      <c r="G35" s="1199">
        <f>SUM([1]ช่าง!M38)</f>
        <v>5000</v>
      </c>
      <c r="H35" s="1199">
        <f>SUM([1]วิชาการ!H27)</f>
        <v>5400</v>
      </c>
      <c r="I35" s="1199">
        <f>SUM([1]กองคลัง!I37)</f>
        <v>0</v>
      </c>
      <c r="J35" s="1199">
        <f>SUM([1]สวัสดิการฯ!E36)</f>
        <v>0</v>
      </c>
      <c r="K35" s="1199">
        <f>SUM([1]สรุปกองการศึกษา!Y37)</f>
        <v>0</v>
      </c>
      <c r="L35" s="1200">
        <f>SUM(D35:K35)</f>
        <v>172900</v>
      </c>
    </row>
    <row r="36" spans="1:12" s="1161" customFormat="1" ht="21.75" x14ac:dyDescent="0.45">
      <c r="A36" s="1195">
        <v>23</v>
      </c>
      <c r="B36" s="1156" t="s">
        <v>102</v>
      </c>
      <c r="C36" s="1197">
        <v>320300</v>
      </c>
      <c r="D36" s="1198">
        <f>SUM([1]สนป.!N37)</f>
        <v>2106000</v>
      </c>
      <c r="E36" s="1199">
        <f>SUM([1]สาธารณสุข!L38)</f>
        <v>489500</v>
      </c>
      <c r="F36" s="1201">
        <f>SUM([1]กองการแพทย์!H38)</f>
        <v>565000</v>
      </c>
      <c r="G36" s="1199">
        <f>SUM([1]ช่าง!M39)</f>
        <v>495800</v>
      </c>
      <c r="H36" s="1199">
        <f>SUM([1]วิชาการ!H28)</f>
        <v>689000</v>
      </c>
      <c r="I36" s="1199">
        <f>SUM([1]กองคลัง!I38)</f>
        <v>164500</v>
      </c>
      <c r="J36" s="1199">
        <f>SUM([1]สวัสดิการฯ!E37)</f>
        <v>1610000</v>
      </c>
      <c r="K36" s="1199">
        <f>SUM([1]สรุปกองการศึกษา!Y38)</f>
        <v>26509804</v>
      </c>
      <c r="L36" s="1200">
        <f>SUM(D36:K36)</f>
        <v>32629604</v>
      </c>
    </row>
    <row r="37" spans="1:12" s="1161" customFormat="1" ht="22.5" thickBot="1" x14ac:dyDescent="0.5">
      <c r="A37" s="1187">
        <v>24</v>
      </c>
      <c r="B37" s="1188" t="s">
        <v>18</v>
      </c>
      <c r="C37" s="1189">
        <v>320400</v>
      </c>
      <c r="D37" s="1198">
        <f>SUM([1]สนป.!N38)</f>
        <v>80000</v>
      </c>
      <c r="E37" s="1199">
        <f>SUM([1]สาธารณสุข!L39)</f>
        <v>10000</v>
      </c>
      <c r="F37" s="1199">
        <f>SUM([1]กองการแพทย์!H39)</f>
        <v>10500</v>
      </c>
      <c r="G37" s="1199">
        <f>SUM([1]ช่าง!M40)</f>
        <v>127000</v>
      </c>
      <c r="H37" s="1199">
        <f>SUM([1]วิชาการ!H29)</f>
        <v>40000</v>
      </c>
      <c r="I37" s="1199">
        <f>SUM([1]กองคลัง!I39)</f>
        <v>11000</v>
      </c>
      <c r="J37" s="1199">
        <f>SUM([1]สวัสดิการฯ!E38)</f>
        <v>30000</v>
      </c>
      <c r="K37" s="1199">
        <f>SUM([1]สรุปกองการศึกษา!Y39)</f>
        <v>23000</v>
      </c>
      <c r="L37" s="1200">
        <f>SUM(D37:K37)</f>
        <v>331500</v>
      </c>
    </row>
    <row r="38" spans="1:12" s="1194" customFormat="1" ht="22.5" thickBot="1" x14ac:dyDescent="0.5">
      <c r="A38" s="1190"/>
      <c r="B38" s="1190" t="s">
        <v>220</v>
      </c>
      <c r="C38" s="1191">
        <v>532000</v>
      </c>
      <c r="D38" s="1192">
        <f t="shared" ref="D38:L38" si="7">SUM(D34,D35,D36,D37)</f>
        <v>8624080</v>
      </c>
      <c r="E38" s="1193">
        <f t="shared" si="7"/>
        <v>6665900</v>
      </c>
      <c r="F38" s="1193">
        <f t="shared" si="7"/>
        <v>1106900</v>
      </c>
      <c r="G38" s="1193">
        <f t="shared" si="7"/>
        <v>15988600</v>
      </c>
      <c r="H38" s="1193">
        <f t="shared" si="7"/>
        <v>1931400</v>
      </c>
      <c r="I38" s="1193">
        <f t="shared" si="7"/>
        <v>869500</v>
      </c>
      <c r="J38" s="1193">
        <f t="shared" si="7"/>
        <v>2310000</v>
      </c>
      <c r="K38" s="1193">
        <f t="shared" si="7"/>
        <v>28333004</v>
      </c>
      <c r="L38" s="1193">
        <f t="shared" si="7"/>
        <v>65829384</v>
      </c>
    </row>
    <row r="39" spans="1:12" s="1161" customFormat="1" ht="21.75" x14ac:dyDescent="0.45">
      <c r="A39" s="1202">
        <v>25</v>
      </c>
      <c r="B39" s="1203" t="s">
        <v>21</v>
      </c>
      <c r="C39" s="1204">
        <v>330100</v>
      </c>
      <c r="D39" s="1205">
        <f>SUM([1]สนป.!N40)</f>
        <v>85100</v>
      </c>
      <c r="E39" s="1206">
        <f>SUM([1]สาธารณสุข!L41)</f>
        <v>20000</v>
      </c>
      <c r="F39" s="1206">
        <f>SUM([1]กองการแพทย์!H41)</f>
        <v>500</v>
      </c>
      <c r="G39" s="1206">
        <f>SUM([1]ช่าง!M42)</f>
        <v>79000</v>
      </c>
      <c r="H39" s="1206">
        <f>SUM([1]วิชาการ!H31)</f>
        <v>80000</v>
      </c>
      <c r="I39" s="1206">
        <f>SUM([1]กองคลัง!I41)</f>
        <v>200000</v>
      </c>
      <c r="J39" s="1206">
        <f>SUM([1]สวัสดิการฯ!E40)</f>
        <v>40000</v>
      </c>
      <c r="K39" s="1206">
        <f>SUM([1]สรุปกองการศึกษา!Y41)</f>
        <v>59000</v>
      </c>
      <c r="L39" s="1207">
        <f>SUM(D39:K39)</f>
        <v>563600</v>
      </c>
    </row>
    <row r="40" spans="1:12" s="1161" customFormat="1" ht="21.75" x14ac:dyDescent="0.45">
      <c r="A40" s="1208">
        <v>26</v>
      </c>
      <c r="B40" s="1209" t="s">
        <v>22</v>
      </c>
      <c r="C40" s="1157">
        <v>330200</v>
      </c>
      <c r="D40" s="1158">
        <f>SUM([1]สนป.!N41)</f>
        <v>10000</v>
      </c>
      <c r="E40" s="1159">
        <f>SUM([1]สาธารณสุข!L42)</f>
        <v>10000</v>
      </c>
      <c r="F40" s="1159">
        <f>SUM([1]กองการแพทย์!H42)</f>
        <v>500</v>
      </c>
      <c r="G40" s="1159">
        <f>SUM([1]ช่าง!M43)</f>
        <v>512500</v>
      </c>
      <c r="H40" s="1159">
        <f>SUM([1]วิชาการ!H32)</f>
        <v>60000</v>
      </c>
      <c r="I40" s="1159">
        <f>SUM([1]กองคลัง!I42)</f>
        <v>500</v>
      </c>
      <c r="J40" s="1159">
        <f>SUM([1]สวัสดิการฯ!E41)</f>
        <v>2500</v>
      </c>
      <c r="K40" s="1159">
        <f>SUM([1]สรุปกองการศึกษา!Y42)</f>
        <v>0</v>
      </c>
      <c r="L40" s="1164">
        <f t="shared" ref="L40:L55" si="8">SUM(D40:K40)</f>
        <v>596000</v>
      </c>
    </row>
    <row r="41" spans="1:12" s="1161" customFormat="1" ht="21.75" x14ac:dyDescent="0.45">
      <c r="A41" s="1208">
        <v>27</v>
      </c>
      <c r="B41" s="1209" t="s">
        <v>23</v>
      </c>
      <c r="C41" s="1157">
        <v>330300</v>
      </c>
      <c r="D41" s="1158">
        <f>SUM([1]สนป.!N42)</f>
        <v>6500</v>
      </c>
      <c r="E41" s="1159">
        <f>SUM([1]สาธารณสุข!L43)</f>
        <v>50000</v>
      </c>
      <c r="F41" s="1159">
        <f>SUM([1]กองการแพทย์!H43)</f>
        <v>500</v>
      </c>
      <c r="G41" s="1159">
        <f>SUM([1]ช่าง!M44)</f>
        <v>21500</v>
      </c>
      <c r="H41" s="1159">
        <f>SUM([1]วิชาการ!H33)</f>
        <v>2000</v>
      </c>
      <c r="I41" s="1159">
        <f>SUM([1]กองคลัง!I43)</f>
        <v>1000</v>
      </c>
      <c r="J41" s="1159">
        <f>SUM([1]สวัสดิการฯ!E42)</f>
        <v>3000</v>
      </c>
      <c r="K41" s="1159">
        <f>SUM([1]สรุปกองการศึกษา!Y43)</f>
        <v>3000</v>
      </c>
      <c r="L41" s="1164">
        <f t="shared" si="8"/>
        <v>87500</v>
      </c>
    </row>
    <row r="42" spans="1:12" s="1214" customFormat="1" ht="21.75" x14ac:dyDescent="0.45">
      <c r="A42" s="1210"/>
      <c r="B42" s="1156" t="s">
        <v>106</v>
      </c>
      <c r="C42" s="1186">
        <v>330400</v>
      </c>
      <c r="D42" s="1211">
        <v>0</v>
      </c>
      <c r="E42" s="1212">
        <v>0</v>
      </c>
      <c r="F42" s="1212">
        <v>0</v>
      </c>
      <c r="G42" s="1212">
        <v>0</v>
      </c>
      <c r="H42" s="1212">
        <v>0</v>
      </c>
      <c r="I42" s="1212">
        <v>0</v>
      </c>
      <c r="J42" s="1212">
        <v>0</v>
      </c>
      <c r="K42" s="1159">
        <f>SUM([1]สรุปกองการศึกษา!Y44)</f>
        <v>6401582</v>
      </c>
      <c r="L42" s="1213">
        <f>SUM(D42:K42)</f>
        <v>6401582</v>
      </c>
    </row>
    <row r="43" spans="1:12" s="1214" customFormat="1" ht="21.75" x14ac:dyDescent="0.45">
      <c r="A43" s="1210"/>
      <c r="B43" s="1156" t="s">
        <v>221</v>
      </c>
      <c r="C43" s="1186">
        <v>330500</v>
      </c>
      <c r="D43" s="1211">
        <v>0</v>
      </c>
      <c r="E43" s="1212">
        <v>0</v>
      </c>
      <c r="F43" s="1212">
        <v>0</v>
      </c>
      <c r="G43" s="1212">
        <v>0</v>
      </c>
      <c r="H43" s="1212">
        <v>0</v>
      </c>
      <c r="I43" s="1212">
        <v>0</v>
      </c>
      <c r="J43" s="1212">
        <v>0</v>
      </c>
      <c r="K43" s="1212">
        <f>SUM([1]สรุปกองการศึกษา!Y45)</f>
        <v>0</v>
      </c>
      <c r="L43" s="1213">
        <f>SUM(D43:K43)</f>
        <v>0</v>
      </c>
    </row>
    <row r="44" spans="1:12" s="1161" customFormat="1" ht="21.75" x14ac:dyDescent="0.45">
      <c r="A44" s="1208">
        <v>30</v>
      </c>
      <c r="B44" s="1209" t="s">
        <v>24</v>
      </c>
      <c r="C44" s="1157">
        <v>330600</v>
      </c>
      <c r="D44" s="1158">
        <f>SUM([1]สนป.!N43)</f>
        <v>7500</v>
      </c>
      <c r="E44" s="1159">
        <f>SUM([1]สาธารณสุข!L44)</f>
        <v>2000</v>
      </c>
      <c r="F44" s="1159">
        <f>SUM([1]กองการแพทย์!H44)</f>
        <v>500</v>
      </c>
      <c r="G44" s="1159">
        <f>SUM([1]ช่าง!M45)</f>
        <v>571800</v>
      </c>
      <c r="H44" s="1159">
        <f>SUM([1]วิชาการ!H34)</f>
        <v>0</v>
      </c>
      <c r="I44" s="1159">
        <f>SUM([1]กองคลัง!I44)</f>
        <v>0</v>
      </c>
      <c r="J44" s="1159">
        <f>SUM([1]สวัสดิการฯ!E43)</f>
        <v>2500</v>
      </c>
      <c r="K44" s="1159">
        <f>SUM([1]สรุปกองการศึกษา!Y46)</f>
        <v>0</v>
      </c>
      <c r="L44" s="1164">
        <f t="shared" si="8"/>
        <v>584300</v>
      </c>
    </row>
    <row r="45" spans="1:12" s="1161" customFormat="1" ht="21.75" x14ac:dyDescent="0.45">
      <c r="A45" s="1208">
        <v>31</v>
      </c>
      <c r="B45" s="1209" t="s">
        <v>25</v>
      </c>
      <c r="C45" s="1157">
        <v>330700</v>
      </c>
      <c r="D45" s="1158">
        <f>SUM([1]สนป.!N44)</f>
        <v>12500</v>
      </c>
      <c r="E45" s="1159">
        <f>SUM([1]สาธารณสุข!L45)</f>
        <v>35000</v>
      </c>
      <c r="F45" s="1159">
        <f>SUM([1]กองการแพทย์!H45)</f>
        <v>500</v>
      </c>
      <c r="G45" s="1159">
        <f>SUM([1]ช่าง!M46)</f>
        <v>94000</v>
      </c>
      <c r="H45" s="1159">
        <f>SUM([1]วิชาการ!H35)</f>
        <v>2500</v>
      </c>
      <c r="I45" s="1159">
        <f>SUM([1]กองคลัง!I45)</f>
        <v>10000</v>
      </c>
      <c r="J45" s="1159">
        <f>SUM([1]สวัสดิการฯ!E44)</f>
        <v>8000</v>
      </c>
      <c r="K45" s="1159">
        <f>SUM([1]สรุปกองการศึกษา!Y47)</f>
        <v>3000</v>
      </c>
      <c r="L45" s="1164">
        <f t="shared" si="8"/>
        <v>165500</v>
      </c>
    </row>
    <row r="46" spans="1:12" s="1161" customFormat="1" ht="21.75" x14ac:dyDescent="0.45">
      <c r="A46" s="1208">
        <v>32</v>
      </c>
      <c r="B46" s="1209" t="s">
        <v>59</v>
      </c>
      <c r="C46" s="1157">
        <v>330800</v>
      </c>
      <c r="D46" s="1158">
        <f>SUM([1]สนป.!N45)</f>
        <v>2300000</v>
      </c>
      <c r="E46" s="1159">
        <f>SUM([1]สาธารณสุข!L46)</f>
        <v>0</v>
      </c>
      <c r="F46" s="1159">
        <f>SUM([1]กองการแพทย์!H46)</f>
        <v>500</v>
      </c>
      <c r="G46" s="1159">
        <f>SUM([1]ช่าง!M47)</f>
        <v>40000</v>
      </c>
      <c r="H46" s="1159">
        <f>SUM([1]วิชาการ!H36)</f>
        <v>0</v>
      </c>
      <c r="I46" s="1159">
        <f>SUM([1]กองคลัง!I46)</f>
        <v>0</v>
      </c>
      <c r="J46" s="1159">
        <f>SUM([1]สวัสดิการฯ!E45)</f>
        <v>0</v>
      </c>
      <c r="K46" s="1159">
        <f>SUM([1]สรุปกองการศึกษา!Y48)</f>
        <v>0</v>
      </c>
      <c r="L46" s="1164">
        <f t="shared" si="8"/>
        <v>2340500</v>
      </c>
    </row>
    <row r="47" spans="1:12" s="1161" customFormat="1" ht="21.75" x14ac:dyDescent="0.45">
      <c r="A47" s="1208">
        <v>33</v>
      </c>
      <c r="B47" s="1209" t="s">
        <v>60</v>
      </c>
      <c r="C47" s="1157">
        <v>330900</v>
      </c>
      <c r="D47" s="1158">
        <f>SUM([1]สนป.!N46)</f>
        <v>13000</v>
      </c>
      <c r="E47" s="1159">
        <f>SUM([1]สาธารณสุข!L47)</f>
        <v>100000</v>
      </c>
      <c r="F47" s="1159">
        <f>SUM([1]กองการแพทย์!H47)</f>
        <v>1000</v>
      </c>
      <c r="G47" s="1159">
        <f>SUM([1]ช่าง!M48)</f>
        <v>10000</v>
      </c>
      <c r="H47" s="1159">
        <f>SUM([1]วิชาการ!H37)</f>
        <v>0</v>
      </c>
      <c r="I47" s="1159">
        <f>SUM([1]กองคลัง!I47)</f>
        <v>0</v>
      </c>
      <c r="J47" s="1159">
        <f>SUM([1]สวัสดิการฯ!E46)</f>
        <v>0</v>
      </c>
      <c r="K47" s="1159">
        <f>SUM([1]สรุปกองการศึกษา!Y49)</f>
        <v>500</v>
      </c>
      <c r="L47" s="1164">
        <f t="shared" si="8"/>
        <v>124500</v>
      </c>
    </row>
    <row r="48" spans="1:12" s="1161" customFormat="1" ht="21.75" x14ac:dyDescent="0.45">
      <c r="A48" s="1208">
        <v>34</v>
      </c>
      <c r="B48" s="1209" t="s">
        <v>108</v>
      </c>
      <c r="C48" s="1157">
        <v>331000</v>
      </c>
      <c r="D48" s="1158">
        <f>SUM([1]สนป.!N47)</f>
        <v>0</v>
      </c>
      <c r="E48" s="1159">
        <f>SUM([1]สาธารณสุข!L48)</f>
        <v>5000</v>
      </c>
      <c r="F48" s="1159">
        <f>SUM([1]กองการแพทย์!H48)</f>
        <v>500</v>
      </c>
      <c r="G48" s="1159">
        <f>SUM([1]ช่าง!M49)</f>
        <v>325000</v>
      </c>
      <c r="H48" s="1159">
        <f>SUM([1]วิชาการ!H38)</f>
        <v>0</v>
      </c>
      <c r="I48" s="1159">
        <f>SUM([1]กองคลัง!I48)</f>
        <v>0</v>
      </c>
      <c r="J48" s="1159">
        <f>SUM([1]สวัสดิการฯ!E47)</f>
        <v>5000</v>
      </c>
      <c r="K48" s="1159">
        <f>SUM([1]สรุปกองการศึกษา!Y50)</f>
        <v>0</v>
      </c>
      <c r="L48" s="1164">
        <f t="shared" si="8"/>
        <v>335500</v>
      </c>
    </row>
    <row r="49" spans="1:12" s="1161" customFormat="1" ht="21.75" x14ac:dyDescent="0.45">
      <c r="A49" s="1208">
        <v>35</v>
      </c>
      <c r="B49" s="1209" t="s">
        <v>51</v>
      </c>
      <c r="C49" s="1157">
        <v>331100</v>
      </c>
      <c r="D49" s="1158">
        <f>SUM([1]สนป.!N48)</f>
        <v>10000</v>
      </c>
      <c r="E49" s="1159">
        <f>SUM([1]สาธารณสุข!L49)</f>
        <v>2000</v>
      </c>
      <c r="F49" s="1159">
        <f>SUM([1]กองการแพทย์!H49)</f>
        <v>500</v>
      </c>
      <c r="G49" s="1159">
        <f>SUM([1]ช่าง!M50)</f>
        <v>2000</v>
      </c>
      <c r="H49" s="1159">
        <f>SUM([1]วิชาการ!H39)</f>
        <v>15000</v>
      </c>
      <c r="I49" s="1159">
        <f>SUM([1]กองคลัง!I49)</f>
        <v>0</v>
      </c>
      <c r="J49" s="1159">
        <f>SUM([1]สวัสดิการฯ!E48)</f>
        <v>1000</v>
      </c>
      <c r="K49" s="1159">
        <f>SUM([1]สรุปกองการศึกษา!Y51)</f>
        <v>2000</v>
      </c>
      <c r="L49" s="1164">
        <f t="shared" si="8"/>
        <v>32500</v>
      </c>
    </row>
    <row r="50" spans="1:12" s="1161" customFormat="1" ht="21.75" x14ac:dyDescent="0.45">
      <c r="A50" s="1208">
        <v>36</v>
      </c>
      <c r="B50" s="1209" t="s">
        <v>52</v>
      </c>
      <c r="C50" s="1157">
        <v>331200</v>
      </c>
      <c r="D50" s="1158">
        <f>SUM([1]สนป.!N49)</f>
        <v>7500</v>
      </c>
      <c r="E50" s="1159">
        <f>SUM([1]สาธารณสุข!L50)</f>
        <v>30000</v>
      </c>
      <c r="F50" s="1159">
        <f>SUM([1]กองการแพทย์!H50)</f>
        <v>1000</v>
      </c>
      <c r="G50" s="1159">
        <f>SUM([1]ช่าง!M51)</f>
        <v>31000</v>
      </c>
      <c r="H50" s="1159">
        <f>SUM([1]วิชาการ!H40)</f>
        <v>0</v>
      </c>
      <c r="I50" s="1159">
        <f>SUM([1]กองคลัง!I50)</f>
        <v>0</v>
      </c>
      <c r="J50" s="1159">
        <f>SUM([1]สวัสดิการฯ!E49)</f>
        <v>0</v>
      </c>
      <c r="K50" s="1159">
        <f>SUM([1]สรุปกองการศึกษา!Y52)</f>
        <v>3000</v>
      </c>
      <c r="L50" s="1164">
        <f t="shared" si="8"/>
        <v>72500</v>
      </c>
    </row>
    <row r="51" spans="1:12" s="1161" customFormat="1" ht="21.75" x14ac:dyDescent="0.45">
      <c r="A51" s="1208">
        <v>37</v>
      </c>
      <c r="B51" s="1209" t="s">
        <v>109</v>
      </c>
      <c r="C51" s="1157">
        <v>331300</v>
      </c>
      <c r="D51" s="1158">
        <f>SUM([1]สนป.!N50)</f>
        <v>0</v>
      </c>
      <c r="E51" s="1159">
        <f>SUM([1]สาธารณสุข!L51)</f>
        <v>0</v>
      </c>
      <c r="F51" s="1159">
        <f>SUM([1]กองการแพทย์!H51)</f>
        <v>0</v>
      </c>
      <c r="G51" s="1159">
        <f>SUM([1]ช่าง!M52)</f>
        <v>0</v>
      </c>
      <c r="H51" s="1159">
        <f>SUM([1]วิชาการ!H41)</f>
        <v>0</v>
      </c>
      <c r="I51" s="1159">
        <f>SUM([1]กองคลัง!I51)</f>
        <v>0</v>
      </c>
      <c r="J51" s="1159">
        <f>SUM([1]สวัสดิการฯ!E50)</f>
        <v>1000</v>
      </c>
      <c r="K51" s="1159">
        <f>SUM([1]สรุปกองการศึกษา!Y53)</f>
        <v>0</v>
      </c>
      <c r="L51" s="1164">
        <f t="shared" si="8"/>
        <v>1000</v>
      </c>
    </row>
    <row r="52" spans="1:12" s="1161" customFormat="1" ht="21.75" x14ac:dyDescent="0.45">
      <c r="A52" s="1208">
        <v>38</v>
      </c>
      <c r="B52" s="1209" t="s">
        <v>26</v>
      </c>
      <c r="C52" s="1157">
        <v>331400</v>
      </c>
      <c r="D52" s="1158">
        <f>SUM([1]สนป.!N51)</f>
        <v>27000</v>
      </c>
      <c r="E52" s="1159">
        <f>SUM([1]สาธารณสุข!L52)</f>
        <v>5000</v>
      </c>
      <c r="F52" s="1159">
        <f>SUM([1]กองการแพทย์!H52)</f>
        <v>500</v>
      </c>
      <c r="G52" s="1159">
        <f>SUM([1]ช่าง!M53)</f>
        <v>45000</v>
      </c>
      <c r="H52" s="1159">
        <f>SUM([1]วิชาการ!H42)</f>
        <v>90000</v>
      </c>
      <c r="I52" s="1159">
        <f>SUM([1]กองคลัง!I52)</f>
        <v>120000</v>
      </c>
      <c r="J52" s="1159">
        <f>SUM([1]สวัสดิการฯ!E51)</f>
        <v>20000</v>
      </c>
      <c r="K52" s="1159">
        <f>SUM([1]สรุปกองการศึกษา!Y54)</f>
        <v>25000</v>
      </c>
      <c r="L52" s="1164">
        <f t="shared" si="8"/>
        <v>332500</v>
      </c>
    </row>
    <row r="53" spans="1:12" s="1161" customFormat="1" ht="21.75" x14ac:dyDescent="0.45">
      <c r="A53" s="1208">
        <v>39</v>
      </c>
      <c r="B53" s="1209" t="s">
        <v>110</v>
      </c>
      <c r="C53" s="1157"/>
      <c r="D53" s="1158"/>
      <c r="E53" s="1159"/>
      <c r="F53" s="1159"/>
      <c r="G53" s="1159"/>
      <c r="H53" s="1159"/>
      <c r="I53" s="1159"/>
      <c r="J53" s="1159"/>
      <c r="K53" s="1159">
        <f>SUM([1]สรุปกองการศึกษา!Y55)</f>
        <v>10000</v>
      </c>
      <c r="L53" s="1164">
        <f>SUM(D53:K53)</f>
        <v>10000</v>
      </c>
    </row>
    <row r="54" spans="1:12" s="1161" customFormat="1" ht="21.75" x14ac:dyDescent="0.45">
      <c r="A54" s="1208">
        <v>40</v>
      </c>
      <c r="B54" s="1209" t="s">
        <v>111</v>
      </c>
      <c r="C54" s="1157">
        <v>331600</v>
      </c>
      <c r="D54" s="1158">
        <f>SUM([1]สนป.!N52)</f>
        <v>7500</v>
      </c>
      <c r="E54" s="1159">
        <f>SUM([1]สาธารณสุข!L53)</f>
        <v>0</v>
      </c>
      <c r="F54" s="1159">
        <f>SUM([1]กองการแพทย์!H53)</f>
        <v>0</v>
      </c>
      <c r="G54" s="1159">
        <f>SUM([1]ช่าง!M55)</f>
        <v>0</v>
      </c>
      <c r="H54" s="1159">
        <f>SUM([1]วิชาการ!H44)</f>
        <v>0</v>
      </c>
      <c r="I54" s="1159">
        <f>SUM([1]กองคลัง!I54)</f>
        <v>0</v>
      </c>
      <c r="J54" s="1159">
        <f>SUM([1]สวัสดิการฯ!E53)</f>
        <v>0</v>
      </c>
      <c r="K54" s="1159">
        <f>SUM([1]สรุปกองการศึกษา!Y56)</f>
        <v>0</v>
      </c>
      <c r="L54" s="1164">
        <f t="shared" si="8"/>
        <v>7500</v>
      </c>
    </row>
    <row r="55" spans="1:12" s="1161" customFormat="1" ht="22.5" thickBot="1" x14ac:dyDescent="0.5">
      <c r="A55" s="1208">
        <v>41</v>
      </c>
      <c r="B55" s="1209" t="s">
        <v>53</v>
      </c>
      <c r="C55" s="1157">
        <v>331700</v>
      </c>
      <c r="D55" s="1158">
        <f>SUM([1]สนป.!N53)</f>
        <v>9250</v>
      </c>
      <c r="E55" s="1159">
        <f>SUM([1]สาธารณสุข!L55)</f>
        <v>100000</v>
      </c>
      <c r="F55" s="1159">
        <f>SUM([1]กองการแพทย์!H54)</f>
        <v>0</v>
      </c>
      <c r="G55" s="1159">
        <f>SUM([1]ช่าง!M56)</f>
        <v>19000</v>
      </c>
      <c r="H55" s="1159">
        <f>SUM([1]วิชาการ!H45)</f>
        <v>1500</v>
      </c>
      <c r="I55" s="1159">
        <f>SUM([1]กองคลัง!I55)</f>
        <v>0</v>
      </c>
      <c r="J55" s="1159">
        <f>SUM([1]สวัสดิการฯ!E54)</f>
        <v>0</v>
      </c>
      <c r="K55" s="1159">
        <f>SUM([1]สรุปกองการศึกษา!Y57)</f>
        <v>3000</v>
      </c>
      <c r="L55" s="1164">
        <f t="shared" si="8"/>
        <v>132750</v>
      </c>
    </row>
    <row r="56" spans="1:12" s="1161" customFormat="1" ht="22.5" thickBot="1" x14ac:dyDescent="0.5">
      <c r="A56" s="1215"/>
      <c r="B56" s="1215" t="s">
        <v>222</v>
      </c>
      <c r="C56" s="1216">
        <v>533000</v>
      </c>
      <c r="D56" s="1217">
        <f t="shared" ref="D56:J56" si="9">SUM(D39,D40,D41,D44,D45,D46,D47,D48,D49,D50,D51,D52,D54,D55)</f>
        <v>2495850</v>
      </c>
      <c r="E56" s="1218">
        <f t="shared" si="9"/>
        <v>359000</v>
      </c>
      <c r="F56" s="1218">
        <f t="shared" si="9"/>
        <v>6500</v>
      </c>
      <c r="G56" s="1218">
        <f t="shared" si="9"/>
        <v>1750800</v>
      </c>
      <c r="H56" s="1218">
        <f t="shared" si="9"/>
        <v>251000</v>
      </c>
      <c r="I56" s="1218">
        <f t="shared" si="9"/>
        <v>331500</v>
      </c>
      <c r="J56" s="1218">
        <f t="shared" si="9"/>
        <v>83000</v>
      </c>
      <c r="K56" s="1218">
        <f>SUM(K39:K55)</f>
        <v>6510082</v>
      </c>
      <c r="L56" s="1218">
        <f>SUM(L39:L55)</f>
        <v>11787732</v>
      </c>
    </row>
    <row r="57" spans="1:12" s="1161" customFormat="1" ht="22.5" thickBot="1" x14ac:dyDescent="0.5">
      <c r="A57" s="1172"/>
      <c r="B57" s="1219" t="s">
        <v>223</v>
      </c>
      <c r="C57" s="1173"/>
      <c r="D57" s="1174">
        <f t="shared" ref="D57:L57" si="10">SUM(D56,D38,D33)</f>
        <v>11414760</v>
      </c>
      <c r="E57" s="1175">
        <f t="shared" si="10"/>
        <v>7121340</v>
      </c>
      <c r="F57" s="1175">
        <f t="shared" si="10"/>
        <v>1234400</v>
      </c>
      <c r="G57" s="1175">
        <f t="shared" si="10"/>
        <v>17891350</v>
      </c>
      <c r="H57" s="1175">
        <f t="shared" si="10"/>
        <v>2228400</v>
      </c>
      <c r="I57" s="1175">
        <f t="shared" si="10"/>
        <v>1300500</v>
      </c>
      <c r="J57" s="1175">
        <f t="shared" si="10"/>
        <v>2532600</v>
      </c>
      <c r="K57" s="1175">
        <f t="shared" si="10"/>
        <v>36185910</v>
      </c>
      <c r="L57" s="1175">
        <f t="shared" si="10"/>
        <v>79909260</v>
      </c>
    </row>
    <row r="58" spans="1:12" s="1161" customFormat="1" ht="21.75" x14ac:dyDescent="0.45">
      <c r="A58" s="1195"/>
      <c r="B58" s="1220" t="s">
        <v>29</v>
      </c>
      <c r="C58" s="1197">
        <v>534000</v>
      </c>
      <c r="D58" s="1221"/>
      <c r="E58" s="1222"/>
      <c r="F58" s="1222"/>
      <c r="G58" s="1222"/>
      <c r="H58" s="1222"/>
      <c r="I58" s="1222"/>
      <c r="J58" s="1222"/>
      <c r="K58" s="1222"/>
      <c r="L58" s="1200"/>
    </row>
    <row r="59" spans="1:12" s="1161" customFormat="1" ht="21.75" x14ac:dyDescent="0.45">
      <c r="A59" s="1185">
        <v>42</v>
      </c>
      <c r="B59" s="1156" t="s">
        <v>30</v>
      </c>
      <c r="C59" s="1186">
        <v>340100</v>
      </c>
      <c r="D59" s="1158">
        <f>SUM([1]สนป.!N57)</f>
        <v>40000</v>
      </c>
      <c r="E59" s="1159">
        <f>SUM([1]สาธารณสุข!L59)</f>
        <v>0</v>
      </c>
      <c r="F59" s="1159">
        <f>SUM([1]กองการแพทย์!H59)</f>
        <v>2000</v>
      </c>
      <c r="G59" s="1159">
        <f>SUM([1]ช่าง!M60)</f>
        <v>1200000</v>
      </c>
      <c r="H59" s="1159">
        <f>SUM([1]วิชาการ!H49)</f>
        <v>0</v>
      </c>
      <c r="I59" s="1159">
        <f>SUM([1]กองคลัง!I59)</f>
        <v>1000000</v>
      </c>
      <c r="J59" s="1159">
        <f>SUM([1]สวัสดิการฯ!E58)</f>
        <v>0</v>
      </c>
      <c r="K59" s="1159">
        <f>SUM([1]สรุปกองการศึกษา!Y61)</f>
        <v>0</v>
      </c>
      <c r="L59" s="1160">
        <f>SUM(D59:K59)</f>
        <v>2242000</v>
      </c>
    </row>
    <row r="60" spans="1:12" s="1161" customFormat="1" ht="21.75" x14ac:dyDescent="0.45">
      <c r="A60" s="1185">
        <v>43</v>
      </c>
      <c r="B60" s="1156" t="s">
        <v>31</v>
      </c>
      <c r="C60" s="1186">
        <v>340200</v>
      </c>
      <c r="D60" s="1158">
        <f>SUM([1]สนป.!N58)</f>
        <v>85000</v>
      </c>
      <c r="E60" s="1159">
        <f>SUM([1]สาธารณสุข!L60)</f>
        <v>1000</v>
      </c>
      <c r="F60" s="1159">
        <f>SUM([1]กองการแพทย์!H60)</f>
        <v>3000</v>
      </c>
      <c r="G60" s="1159">
        <f>SUM([1]ช่าง!M61)</f>
        <v>30000</v>
      </c>
      <c r="H60" s="1159">
        <f>SUM([1]วิชาการ!H50)</f>
        <v>0</v>
      </c>
      <c r="I60" s="1159">
        <f>SUM([1]กองคลัง!I60)</f>
        <v>0</v>
      </c>
      <c r="J60" s="1159">
        <f>SUM([1]สวัสดิการฯ!E59)</f>
        <v>0</v>
      </c>
      <c r="K60" s="1159">
        <f>SUM([1]สรุปกองการศึกษา!Y62)</f>
        <v>200000</v>
      </c>
      <c r="L60" s="1160">
        <f>SUM(D60:K60)</f>
        <v>319000</v>
      </c>
    </row>
    <row r="61" spans="1:12" s="1161" customFormat="1" ht="21.75" x14ac:dyDescent="0.45">
      <c r="A61" s="1185">
        <v>44</v>
      </c>
      <c r="B61" s="1156" t="s">
        <v>32</v>
      </c>
      <c r="C61" s="1186">
        <v>340300</v>
      </c>
      <c r="D61" s="1158">
        <f>SUM([1]สนป.!N59)</f>
        <v>240000</v>
      </c>
      <c r="E61" s="1159">
        <f>SUM([1]สาธารณสุข!L61)</f>
        <v>0</v>
      </c>
      <c r="F61" s="1159">
        <f>SUM([1]กองการแพทย์!H61)</f>
        <v>2000</v>
      </c>
      <c r="G61" s="1159">
        <f>SUM([1]ช่าง!M62)</f>
        <v>2000</v>
      </c>
      <c r="H61" s="1159">
        <f>SUM([1]วิชาการ!H51)</f>
        <v>0</v>
      </c>
      <c r="I61" s="1159">
        <f>SUM([1]กองคลัง!I61)</f>
        <v>0</v>
      </c>
      <c r="J61" s="1159">
        <f>SUM([1]สวัสดิการฯ!E60)</f>
        <v>2000</v>
      </c>
      <c r="K61" s="1159">
        <f>SUM([1]สรุปกองการศึกษา!Y63)</f>
        <v>2000</v>
      </c>
      <c r="L61" s="1160">
        <f>SUM(D61:K61)</f>
        <v>248000</v>
      </c>
    </row>
    <row r="62" spans="1:12" s="1161" customFormat="1" ht="21.75" x14ac:dyDescent="0.45">
      <c r="A62" s="1185">
        <v>45</v>
      </c>
      <c r="B62" s="1156" t="s">
        <v>33</v>
      </c>
      <c r="C62" s="1186">
        <v>340400</v>
      </c>
      <c r="D62" s="1158">
        <f>SUM([1]สนป.!N60)</f>
        <v>80000</v>
      </c>
      <c r="E62" s="1159">
        <f>SUM([1]สาธารณสุข!L62)</f>
        <v>0</v>
      </c>
      <c r="F62" s="1159">
        <f>SUM([1]กองการแพทย์!H62)</f>
        <v>0</v>
      </c>
      <c r="G62" s="1159">
        <f>SUM([1]ช่าง!M63)</f>
        <v>0</v>
      </c>
      <c r="H62" s="1159">
        <f>SUM([1]วิชาการ!H52)</f>
        <v>0</v>
      </c>
      <c r="I62" s="1159">
        <f>SUM([1]กองคลัง!I62)</f>
        <v>0</v>
      </c>
      <c r="J62" s="1159">
        <f>SUM([1]สวัสดิการฯ!E61)</f>
        <v>0</v>
      </c>
      <c r="K62" s="1159">
        <f>SUM([1]สรุปกองการศึกษา!Y64)</f>
        <v>0</v>
      </c>
      <c r="L62" s="1160">
        <f>SUM(D62:K62)</f>
        <v>80000</v>
      </c>
    </row>
    <row r="63" spans="1:12" s="1161" customFormat="1" ht="22.5" thickBot="1" x14ac:dyDescent="0.5">
      <c r="A63" s="1187">
        <v>46</v>
      </c>
      <c r="B63" s="1188" t="s">
        <v>120</v>
      </c>
      <c r="C63" s="1189">
        <v>340500</v>
      </c>
      <c r="D63" s="1158">
        <f>SUM([1]สนป.!N61)</f>
        <v>1000</v>
      </c>
      <c r="E63" s="1159">
        <f>SUM([1]สาธารณสุข!L63)</f>
        <v>0</v>
      </c>
      <c r="F63" s="1159">
        <f>SUM([1]กองการแพทย์!H63)</f>
        <v>0</v>
      </c>
      <c r="G63" s="1159">
        <f>SUM([1]ช่าง!M64)</f>
        <v>10000</v>
      </c>
      <c r="H63" s="1159">
        <f>SUM([1]วิชาการ!H53)</f>
        <v>0</v>
      </c>
      <c r="I63" s="1159">
        <f>SUM([1]กองคลัง!I63)</f>
        <v>0</v>
      </c>
      <c r="J63" s="1159">
        <f>SUM([1]สวัสดิการฯ!E62)</f>
        <v>9000</v>
      </c>
      <c r="K63" s="1159">
        <f>SUM([1]สรุปกองการศึกษา!Y65)</f>
        <v>0</v>
      </c>
      <c r="L63" s="1160">
        <f>SUM(D63:K63)</f>
        <v>20000</v>
      </c>
    </row>
    <row r="64" spans="1:12" s="1161" customFormat="1" ht="22.5" thickBot="1" x14ac:dyDescent="0.5">
      <c r="A64" s="1172"/>
      <c r="B64" s="1172" t="s">
        <v>224</v>
      </c>
      <c r="C64" s="1173"/>
      <c r="D64" s="1174">
        <f t="shared" ref="D64:L64" si="11">SUM(D59,D60,D61,D62,D63)</f>
        <v>446000</v>
      </c>
      <c r="E64" s="1175">
        <f t="shared" si="11"/>
        <v>1000</v>
      </c>
      <c r="F64" s="1175">
        <f t="shared" si="11"/>
        <v>7000</v>
      </c>
      <c r="G64" s="1175">
        <f t="shared" si="11"/>
        <v>1242000</v>
      </c>
      <c r="H64" s="1175">
        <f t="shared" si="11"/>
        <v>0</v>
      </c>
      <c r="I64" s="1175">
        <f t="shared" si="11"/>
        <v>1000000</v>
      </c>
      <c r="J64" s="1175">
        <f t="shared" si="11"/>
        <v>11000</v>
      </c>
      <c r="K64" s="1175">
        <f t="shared" si="11"/>
        <v>202000</v>
      </c>
      <c r="L64" s="1175">
        <f t="shared" si="11"/>
        <v>2909000</v>
      </c>
    </row>
    <row r="65" spans="1:12" s="1161" customFormat="1" ht="21.75" x14ac:dyDescent="0.45">
      <c r="A65" s="1195"/>
      <c r="B65" s="1220" t="s">
        <v>112</v>
      </c>
      <c r="C65" s="1197">
        <v>560000</v>
      </c>
      <c r="D65" s="1221"/>
      <c r="E65" s="1222"/>
      <c r="F65" s="1222"/>
      <c r="G65" s="1222"/>
      <c r="H65" s="1222"/>
      <c r="I65" s="1222"/>
      <c r="J65" s="1222"/>
      <c r="K65" s="1222"/>
      <c r="L65" s="1200"/>
    </row>
    <row r="66" spans="1:12" s="1161" customFormat="1" ht="21.75" x14ac:dyDescent="0.45">
      <c r="A66" s="1185">
        <v>47</v>
      </c>
      <c r="B66" s="1156" t="s">
        <v>113</v>
      </c>
      <c r="C66" s="1197">
        <v>610100</v>
      </c>
      <c r="D66" s="1158">
        <f>SUM([1]สนป.!N64)</f>
        <v>0</v>
      </c>
      <c r="E66" s="1159">
        <v>0</v>
      </c>
      <c r="F66" s="1159">
        <f>SUM([1]กองการแพทย์!H66)</f>
        <v>0</v>
      </c>
      <c r="G66" s="1159">
        <f>SUM([1]ช่าง!M67)</f>
        <v>0</v>
      </c>
      <c r="H66" s="1159">
        <f>SUM([1]วิชาการ!H56)</f>
        <v>0</v>
      </c>
      <c r="I66" s="1159">
        <f>SUM([1]กองคลัง!I66)</f>
        <v>0</v>
      </c>
      <c r="J66" s="1159">
        <f>SUM([1]สวัสดิการฯ!E65)</f>
        <v>0</v>
      </c>
      <c r="K66" s="1159">
        <f>SUM([1]สรุปกองการศึกษา!Y68)</f>
        <v>0</v>
      </c>
      <c r="L66" s="1160">
        <f>SUM(D66:K66)</f>
        <v>0</v>
      </c>
    </row>
    <row r="67" spans="1:12" s="1161" customFormat="1" ht="21.75" x14ac:dyDescent="0.45">
      <c r="A67" s="1185">
        <v>48</v>
      </c>
      <c r="B67" s="1156" t="s">
        <v>114</v>
      </c>
      <c r="C67" s="1197">
        <v>610200</v>
      </c>
      <c r="D67" s="1158">
        <f>SUM([1]สนป.!N65)</f>
        <v>30000</v>
      </c>
      <c r="E67" s="1159">
        <v>0</v>
      </c>
      <c r="F67" s="1159">
        <f>SUM([1]กองการแพทย์!H67)</f>
        <v>0</v>
      </c>
      <c r="G67" s="1159">
        <f>SUM([1]ช่าง!M68)</f>
        <v>0</v>
      </c>
      <c r="H67" s="1159">
        <f>SUM([1]วิชาการ!H57)</f>
        <v>0</v>
      </c>
      <c r="I67" s="1159">
        <f>SUM([1]กองคลัง!I67)</f>
        <v>0</v>
      </c>
      <c r="J67" s="1159">
        <f>SUM([1]สวัสดิการฯ!E66)</f>
        <v>30000</v>
      </c>
      <c r="K67" s="1159">
        <f>SUM([1]สรุปกองการศึกษา!Y69)</f>
        <v>5720000</v>
      </c>
      <c r="L67" s="1160">
        <f>SUM(D67:K67)</f>
        <v>5780000</v>
      </c>
    </row>
    <row r="68" spans="1:12" s="1161" customFormat="1" ht="21.75" x14ac:dyDescent="0.45">
      <c r="A68" s="1185">
        <v>49</v>
      </c>
      <c r="B68" s="1156" t="s">
        <v>115</v>
      </c>
      <c r="C68" s="1197">
        <v>610300</v>
      </c>
      <c r="D68" s="1158">
        <f>SUM([1]สนป.!N66)</f>
        <v>0</v>
      </c>
      <c r="E68" s="1159">
        <v>0</v>
      </c>
      <c r="F68" s="1159">
        <f>SUM([1]กองการแพทย์!H68)</f>
        <v>0</v>
      </c>
      <c r="G68" s="1159">
        <f>SUM([1]ช่าง!M69)</f>
        <v>0</v>
      </c>
      <c r="H68" s="1159">
        <f>SUM([1]วิชาการ!H58)</f>
        <v>0</v>
      </c>
      <c r="I68" s="1159">
        <f>SUM([1]กองคลัง!I68)</f>
        <v>0</v>
      </c>
      <c r="J68" s="1159">
        <f>SUM([1]สวัสดิการฯ!E67)</f>
        <v>0</v>
      </c>
      <c r="K68" s="1159">
        <f>SUM([1]สรุปกองการศึกษา!Y70)</f>
        <v>20000</v>
      </c>
      <c r="L68" s="1160">
        <f>SUM(D68:K68)</f>
        <v>20000</v>
      </c>
    </row>
    <row r="69" spans="1:12" s="1161" customFormat="1" ht="22.5" thickBot="1" x14ac:dyDescent="0.5">
      <c r="A69" s="1223">
        <v>50</v>
      </c>
      <c r="B69" s="1224" t="s">
        <v>116</v>
      </c>
      <c r="C69" s="1225">
        <v>610400</v>
      </c>
      <c r="D69" s="1226">
        <f>SUM([1]สนป.!N67)</f>
        <v>0</v>
      </c>
      <c r="E69" s="1226">
        <f>SUM([1]สาธารณสุข!L69)</f>
        <v>0</v>
      </c>
      <c r="F69" s="1227">
        <f>SUM([1]กองการแพทย์!H69)</f>
        <v>300000</v>
      </c>
      <c r="G69" s="1227">
        <f>SUM([1]ช่าง!M70)</f>
        <v>0</v>
      </c>
      <c r="H69" s="1227">
        <f>SUM([1]วิชาการ!H59)</f>
        <v>0</v>
      </c>
      <c r="I69" s="1227">
        <f>SUM([1]กองคลัง!I69)</f>
        <v>0</v>
      </c>
      <c r="J69" s="1227">
        <f>SUM([1]สวัสดิการฯ!E68)</f>
        <v>0</v>
      </c>
      <c r="K69" s="1227">
        <f>SUM([1]สรุปกองการศึกษา!Y71)</f>
        <v>0</v>
      </c>
      <c r="L69" s="1228">
        <f>SUM(D69:K69)</f>
        <v>300000</v>
      </c>
    </row>
    <row r="70" spans="1:12" s="1161" customFormat="1" ht="22.5" thickBot="1" x14ac:dyDescent="0.5">
      <c r="A70" s="1172"/>
      <c r="B70" s="1172" t="s">
        <v>225</v>
      </c>
      <c r="C70" s="1173"/>
      <c r="D70" s="1174">
        <f t="shared" ref="D70:L70" si="12">SUM(D66,D67,D68,D69)</f>
        <v>30000</v>
      </c>
      <c r="E70" s="1175">
        <f t="shared" si="12"/>
        <v>0</v>
      </c>
      <c r="F70" s="1175">
        <f t="shared" si="12"/>
        <v>300000</v>
      </c>
      <c r="G70" s="1175">
        <f t="shared" si="12"/>
        <v>0</v>
      </c>
      <c r="H70" s="1175">
        <f t="shared" si="12"/>
        <v>0</v>
      </c>
      <c r="I70" s="1175">
        <f t="shared" si="12"/>
        <v>0</v>
      </c>
      <c r="J70" s="1175">
        <f t="shared" si="12"/>
        <v>30000</v>
      </c>
      <c r="K70" s="1175">
        <f t="shared" si="12"/>
        <v>5740000</v>
      </c>
      <c r="L70" s="1176">
        <f t="shared" si="12"/>
        <v>6100000</v>
      </c>
    </row>
    <row r="71" spans="1:12" s="1161" customFormat="1" ht="21.75" x14ac:dyDescent="0.45">
      <c r="A71" s="1229"/>
      <c r="B71" s="1220" t="s">
        <v>117</v>
      </c>
      <c r="C71" s="1204">
        <v>550000</v>
      </c>
      <c r="D71" s="1221"/>
      <c r="E71" s="1222"/>
      <c r="F71" s="1222"/>
      <c r="G71" s="1222"/>
      <c r="H71" s="1222"/>
      <c r="I71" s="1222"/>
      <c r="J71" s="1222"/>
      <c r="K71" s="1222"/>
      <c r="L71" s="1200"/>
    </row>
    <row r="72" spans="1:12" s="1161" customFormat="1" ht="22.5" thickBot="1" x14ac:dyDescent="0.5">
      <c r="A72" s="1187">
        <v>51</v>
      </c>
      <c r="B72" s="1188" t="s">
        <v>226</v>
      </c>
      <c r="C72" s="1157"/>
      <c r="D72" s="1230"/>
      <c r="E72" s="1231">
        <v>0</v>
      </c>
      <c r="F72" s="1231">
        <f>SUM([1]กองการแพทย์!H72)</f>
        <v>0</v>
      </c>
      <c r="G72" s="1231">
        <f>SUM([1]ช่าง!M73)</f>
        <v>195640</v>
      </c>
      <c r="H72" s="1231">
        <f>SUM([1]วิชาการ!H63)</f>
        <v>0</v>
      </c>
      <c r="I72" s="1231">
        <f>SUM([1]กองคลัง!I72)</f>
        <v>500</v>
      </c>
      <c r="J72" s="1231">
        <f>SUM([1]สวัสดิการฯ!E71)</f>
        <v>0</v>
      </c>
      <c r="K72" s="1231">
        <f>SUM([1]สรุปกองการศึกษา!Y74)</f>
        <v>0</v>
      </c>
      <c r="L72" s="1232">
        <f>SUM(D72:K72)</f>
        <v>196140</v>
      </c>
    </row>
    <row r="73" spans="1:12" s="1161" customFormat="1" ht="22.5" thickBot="1" x14ac:dyDescent="0.5">
      <c r="A73" s="1233"/>
      <c r="B73" s="1233" t="s">
        <v>227</v>
      </c>
      <c r="C73" s="1234"/>
      <c r="D73" s="1174">
        <f>SUM(D72)</f>
        <v>0</v>
      </c>
      <c r="E73" s="1175">
        <f t="shared" ref="E73:L73" si="13">SUM(E72)</f>
        <v>0</v>
      </c>
      <c r="F73" s="1175">
        <f t="shared" si="13"/>
        <v>0</v>
      </c>
      <c r="G73" s="1175">
        <f t="shared" si="13"/>
        <v>195640</v>
      </c>
      <c r="H73" s="1175">
        <f t="shared" si="13"/>
        <v>0</v>
      </c>
      <c r="I73" s="1175">
        <f t="shared" si="13"/>
        <v>500</v>
      </c>
      <c r="J73" s="1175">
        <f t="shared" si="13"/>
        <v>0</v>
      </c>
      <c r="K73" s="1175">
        <f t="shared" si="13"/>
        <v>0</v>
      </c>
      <c r="L73" s="1175">
        <f t="shared" si="13"/>
        <v>196140</v>
      </c>
    </row>
    <row r="74" spans="1:12" s="1161" customFormat="1" ht="22.5" thickBot="1" x14ac:dyDescent="0.5">
      <c r="A74" s="1235"/>
      <c r="B74" s="1235" t="s">
        <v>228</v>
      </c>
      <c r="C74" s="1236"/>
      <c r="D74" s="1237">
        <f t="shared" ref="D74:K74" si="14">SUM(D22,D57,D64,D70,D73)</f>
        <v>24615647</v>
      </c>
      <c r="E74" s="1238">
        <f t="shared" si="14"/>
        <v>10799296</v>
      </c>
      <c r="F74" s="1238">
        <f t="shared" si="14"/>
        <v>8945160</v>
      </c>
      <c r="G74" s="1238">
        <f t="shared" si="14"/>
        <v>25108070</v>
      </c>
      <c r="H74" s="1238">
        <f t="shared" si="14"/>
        <v>4273680</v>
      </c>
      <c r="I74" s="1238">
        <f t="shared" si="14"/>
        <v>7479840</v>
      </c>
      <c r="J74" s="1238">
        <f t="shared" si="14"/>
        <v>4536200</v>
      </c>
      <c r="K74" s="1238">
        <f t="shared" si="14"/>
        <v>103170290</v>
      </c>
      <c r="L74" s="1238">
        <f>SUM(D74:K74)</f>
        <v>188928183</v>
      </c>
    </row>
    <row r="75" spans="1:12" s="1150" customFormat="1" ht="24" thickBot="1" x14ac:dyDescent="0.55000000000000004">
      <c r="A75" s="1239"/>
      <c r="B75" s="1240" t="s">
        <v>119</v>
      </c>
      <c r="C75" s="1241"/>
      <c r="D75" s="1242"/>
      <c r="E75" s="1243"/>
      <c r="F75" s="1243"/>
      <c r="G75" s="1243"/>
      <c r="H75" s="1243"/>
      <c r="I75" s="1243"/>
      <c r="J75" s="1243"/>
      <c r="K75" s="1243"/>
      <c r="L75" s="1244"/>
    </row>
    <row r="76" spans="1:12" s="1150" customFormat="1" x14ac:dyDescent="0.45">
      <c r="A76" s="1245"/>
      <c r="B76" s="1246" t="s">
        <v>36</v>
      </c>
      <c r="C76" s="1247">
        <v>541000</v>
      </c>
      <c r="D76" s="1248"/>
      <c r="E76" s="1249"/>
      <c r="F76" s="1249"/>
      <c r="G76" s="1249"/>
      <c r="H76" s="1249"/>
      <c r="I76" s="1249"/>
      <c r="J76" s="1249"/>
      <c r="K76" s="1249"/>
      <c r="L76" s="1154"/>
    </row>
    <row r="77" spans="1:12" s="1161" customFormat="1" ht="21.75" x14ac:dyDescent="0.45">
      <c r="A77" s="1250">
        <v>52</v>
      </c>
      <c r="B77" s="1251" t="s">
        <v>121</v>
      </c>
      <c r="C77" s="1252">
        <v>410100</v>
      </c>
      <c r="D77" s="1158">
        <f>SUM([1]สนป.!N75)</f>
        <v>23000</v>
      </c>
      <c r="E77" s="1159">
        <f>SUM([1]สาธารณสุข!L78)</f>
        <v>0</v>
      </c>
      <c r="F77" s="1159">
        <f>SUM([1]กองการแพทย์!H77)</f>
        <v>0</v>
      </c>
      <c r="G77" s="1159">
        <f>SUM([1]ช่าง!M78)</f>
        <v>0</v>
      </c>
      <c r="H77" s="1159">
        <f>SUM([1]วิชาการ!H68)</f>
        <v>0</v>
      </c>
      <c r="I77" s="1159">
        <f>SUM([1]กองคลัง!I77)</f>
        <v>0</v>
      </c>
      <c r="J77" s="1159">
        <f>SUM([1]สวัสดิการฯ!E76)</f>
        <v>66000</v>
      </c>
      <c r="K77" s="1159">
        <f>SUM([1]สรุปกองการศึกษา!Y79)</f>
        <v>0</v>
      </c>
      <c r="L77" s="1160">
        <f>SUM(D77:K77)</f>
        <v>89000</v>
      </c>
    </row>
    <row r="78" spans="1:12" s="1161" customFormat="1" ht="21.75" x14ac:dyDescent="0.45">
      <c r="A78" s="1250">
        <v>53</v>
      </c>
      <c r="B78" s="1251" t="s">
        <v>122</v>
      </c>
      <c r="C78" s="1252">
        <v>410200</v>
      </c>
      <c r="D78" s="1158">
        <f>SUM([1]สนป.!N76)</f>
        <v>0</v>
      </c>
      <c r="E78" s="1159">
        <f>SUM([1]สาธารณสุข!L79)</f>
        <v>0</v>
      </c>
      <c r="F78" s="1159">
        <f>SUM([1]กองการแพทย์!H78)</f>
        <v>0</v>
      </c>
      <c r="G78" s="1159">
        <f>SUM([1]ช่าง!M79)</f>
        <v>0</v>
      </c>
      <c r="H78" s="1159">
        <f>SUM([1]วิชาการ!H69)</f>
        <v>0</v>
      </c>
      <c r="I78" s="1159">
        <f>SUM([1]กองคลัง!I78)</f>
        <v>0</v>
      </c>
      <c r="J78" s="1159">
        <f>SUM([1]สวัสดิการฯ!E77)</f>
        <v>0</v>
      </c>
      <c r="K78" s="1159">
        <f>SUM([1]สรุปกองการศึกษา!Y80)</f>
        <v>0</v>
      </c>
      <c r="L78" s="1160">
        <f t="shared" ref="L78:L94" si="15">SUM(D78:K78)</f>
        <v>0</v>
      </c>
    </row>
    <row r="79" spans="1:12" s="1161" customFormat="1" ht="21.75" x14ac:dyDescent="0.45">
      <c r="A79" s="1250">
        <v>54</v>
      </c>
      <c r="B79" s="1251" t="s">
        <v>123</v>
      </c>
      <c r="C79" s="1252">
        <v>410300</v>
      </c>
      <c r="D79" s="1158">
        <f>SUM([1]สนป.!N77)</f>
        <v>200000</v>
      </c>
      <c r="E79" s="1159">
        <f>SUM([1]สาธารณสุข!L80)</f>
        <v>0</v>
      </c>
      <c r="F79" s="1159">
        <f>SUM([1]กองการแพทย์!H79)</f>
        <v>0</v>
      </c>
      <c r="G79" s="1159">
        <f>SUM([1]ช่าง!M80)</f>
        <v>0</v>
      </c>
      <c r="H79" s="1159">
        <f>SUM([1]วิชาการ!H70)</f>
        <v>0</v>
      </c>
      <c r="I79" s="1159">
        <f>SUM([1]กองคลัง!I79)</f>
        <v>0</v>
      </c>
      <c r="J79" s="1159">
        <f>SUM([1]สวัสดิการฯ!E78)</f>
        <v>0</v>
      </c>
      <c r="K79" s="1159">
        <f>SUM([1]สรุปกองการศึกษา!Y81)</f>
        <v>0</v>
      </c>
      <c r="L79" s="1160">
        <f t="shared" si="15"/>
        <v>200000</v>
      </c>
    </row>
    <row r="80" spans="1:12" s="1161" customFormat="1" ht="21.75" x14ac:dyDescent="0.45">
      <c r="A80" s="1250">
        <v>55</v>
      </c>
      <c r="B80" s="1251" t="s">
        <v>124</v>
      </c>
      <c r="C80" s="1252">
        <v>410400</v>
      </c>
      <c r="D80" s="1158">
        <f>SUM([1]สนป.!N78)</f>
        <v>10000</v>
      </c>
      <c r="E80" s="1159">
        <f>SUM([1]สาธารณสุข!L81)</f>
        <v>0</v>
      </c>
      <c r="F80" s="1159">
        <f>SUM([1]กองการแพทย์!H80)</f>
        <v>0</v>
      </c>
      <c r="G80" s="1159">
        <f>SUM([1]ช่าง!M81)</f>
        <v>0</v>
      </c>
      <c r="H80" s="1159">
        <f>SUM([1]วิชาการ!H71)</f>
        <v>0</v>
      </c>
      <c r="I80" s="1159">
        <f>SUM([1]กองคลัง!I80)</f>
        <v>0</v>
      </c>
      <c r="J80" s="1159">
        <f>SUM([1]สวัสดิการฯ!E79)</f>
        <v>0</v>
      </c>
      <c r="K80" s="1159">
        <f>SUM([1]สรุปกองการศึกษา!Y82)</f>
        <v>0</v>
      </c>
      <c r="L80" s="1160">
        <f t="shared" si="15"/>
        <v>10000</v>
      </c>
    </row>
    <row r="81" spans="1:12" s="1161" customFormat="1" ht="21.75" x14ac:dyDescent="0.45">
      <c r="A81" s="1250">
        <v>56</v>
      </c>
      <c r="B81" s="1251" t="s">
        <v>125</v>
      </c>
      <c r="C81" s="1252">
        <v>410500</v>
      </c>
      <c r="D81" s="1158">
        <f>SUM([1]สนป.!N79)</f>
        <v>15000</v>
      </c>
      <c r="E81" s="1159">
        <f>SUM([1]สาธารณสุข!L82)</f>
        <v>0</v>
      </c>
      <c r="F81" s="1159">
        <f>SUM([1]กองการแพทย์!H81)</f>
        <v>0</v>
      </c>
      <c r="G81" s="1159">
        <f>SUM([1]ช่าง!M82)</f>
        <v>0</v>
      </c>
      <c r="H81" s="1159">
        <f>SUM([1]วิชาการ!H72)</f>
        <v>0</v>
      </c>
      <c r="I81" s="1159">
        <f>SUM([1]กองคลัง!I81)</f>
        <v>0</v>
      </c>
      <c r="J81" s="1159">
        <f>SUM([1]สวัสดิการฯ!E80)</f>
        <v>0</v>
      </c>
      <c r="K81" s="1159">
        <f>SUM([1]สรุปกองการศึกษา!Y83)</f>
        <v>0</v>
      </c>
      <c r="L81" s="1160">
        <f t="shared" si="15"/>
        <v>15000</v>
      </c>
    </row>
    <row r="82" spans="1:12" s="1161" customFormat="1" ht="21.75" x14ac:dyDescent="0.45">
      <c r="A82" s="1250">
        <v>57</v>
      </c>
      <c r="B82" s="1251" t="s">
        <v>126</v>
      </c>
      <c r="C82" s="1252">
        <v>410600</v>
      </c>
      <c r="D82" s="1158">
        <f>SUM([1]สนป.!N80)</f>
        <v>0</v>
      </c>
      <c r="E82" s="1159">
        <f>SUM([1]สาธารณสุข!L83)</f>
        <v>0</v>
      </c>
      <c r="F82" s="1159">
        <f>SUM([1]กองการแพทย์!H82)</f>
        <v>0</v>
      </c>
      <c r="G82" s="1159">
        <f>SUM([1]ช่าง!M83)</f>
        <v>0</v>
      </c>
      <c r="H82" s="1159">
        <f>SUM([1]วิชาการ!H73)</f>
        <v>77500</v>
      </c>
      <c r="I82" s="1159">
        <f>SUM([1]กองคลัง!I82)</f>
        <v>0</v>
      </c>
      <c r="J82" s="1159">
        <f>SUM([1]สวัสดิการฯ!E81)</f>
        <v>0</v>
      </c>
      <c r="K82" s="1159">
        <f>SUM([1]สรุปกองการศึกษา!Y84)</f>
        <v>0</v>
      </c>
      <c r="L82" s="1160">
        <f t="shared" si="15"/>
        <v>77500</v>
      </c>
    </row>
    <row r="83" spans="1:12" s="1161" customFormat="1" ht="21.75" x14ac:dyDescent="0.45">
      <c r="A83" s="1250">
        <v>58</v>
      </c>
      <c r="B83" s="1251" t="s">
        <v>127</v>
      </c>
      <c r="C83" s="1252">
        <v>410700</v>
      </c>
      <c r="D83" s="1158">
        <f>SUM([1]สนป.!N81)</f>
        <v>0</v>
      </c>
      <c r="E83" s="1159">
        <f>SUM([1]สาธารณสุข!L84)</f>
        <v>0</v>
      </c>
      <c r="F83" s="1159">
        <f>SUM([1]กองการแพทย์!H83)</f>
        <v>42000</v>
      </c>
      <c r="G83" s="1159">
        <f>SUM([1]ช่าง!M84)</f>
        <v>0</v>
      </c>
      <c r="H83" s="1159">
        <f>SUM([1]วิชาการ!H74)</f>
        <v>0</v>
      </c>
      <c r="I83" s="1159">
        <f>SUM([1]กองคลัง!I83)</f>
        <v>0</v>
      </c>
      <c r="J83" s="1159">
        <f>SUM([1]สวัสดิการฯ!E82)</f>
        <v>21000</v>
      </c>
      <c r="K83" s="1159">
        <f>SUM([1]สรุปกองการศึกษา!Y85)</f>
        <v>0</v>
      </c>
      <c r="L83" s="1160">
        <f t="shared" si="15"/>
        <v>63000</v>
      </c>
    </row>
    <row r="84" spans="1:12" s="1161" customFormat="1" ht="21.75" x14ac:dyDescent="0.45">
      <c r="A84" s="1250">
        <v>59</v>
      </c>
      <c r="B84" s="1251" t="s">
        <v>128</v>
      </c>
      <c r="C84" s="1252">
        <v>410800</v>
      </c>
      <c r="D84" s="1158">
        <f>SUM([1]สนป.!N82)</f>
        <v>0</v>
      </c>
      <c r="E84" s="1159">
        <f>SUM([1]สาธารณสุข!L85)</f>
        <v>0</v>
      </c>
      <c r="F84" s="1159">
        <f>SUM([1]กองการแพทย์!H84)</f>
        <v>0</v>
      </c>
      <c r="G84" s="1159">
        <f>SUM([1]ช่าง!M85)</f>
        <v>0</v>
      </c>
      <c r="H84" s="1159">
        <f>SUM([1]วิชาการ!H75)</f>
        <v>0</v>
      </c>
      <c r="I84" s="1159">
        <f>SUM([1]กองคลัง!I84)</f>
        <v>0</v>
      </c>
      <c r="J84" s="1159">
        <f>SUM([1]สวัสดิการฯ!E83)</f>
        <v>0</v>
      </c>
      <c r="K84" s="1159">
        <f>SUM([1]สรุปกองการศึกษา!Y86)</f>
        <v>0</v>
      </c>
      <c r="L84" s="1160">
        <f t="shared" si="15"/>
        <v>0</v>
      </c>
    </row>
    <row r="85" spans="1:12" s="1161" customFormat="1" ht="21.75" x14ac:dyDescent="0.45">
      <c r="A85" s="1250">
        <v>60</v>
      </c>
      <c r="B85" s="1251" t="s">
        <v>129</v>
      </c>
      <c r="C85" s="1252">
        <v>410900</v>
      </c>
      <c r="D85" s="1158">
        <f>SUM([1]สนป.!N83)</f>
        <v>0</v>
      </c>
      <c r="E85" s="1159">
        <f>SUM([1]สาธารณสุข!L86)</f>
        <v>0</v>
      </c>
      <c r="F85" s="1159">
        <f>SUM([1]กองการแพทย์!H85)</f>
        <v>24000</v>
      </c>
      <c r="G85" s="1159">
        <f>SUM([1]ช่าง!M86)</f>
        <v>17000</v>
      </c>
      <c r="H85" s="1159">
        <f>SUM([1]วิชาการ!H76)</f>
        <v>0</v>
      </c>
      <c r="I85" s="1159">
        <f>SUM([1]กองคลัง!I85)</f>
        <v>0</v>
      </c>
      <c r="J85" s="1159">
        <f>SUM([1]สวัสดิการฯ!E84)</f>
        <v>0</v>
      </c>
      <c r="K85" s="1159">
        <f>SUM([1]สรุปกองการศึกษา!Y87)</f>
        <v>0</v>
      </c>
      <c r="L85" s="1160">
        <f t="shared" si="15"/>
        <v>41000</v>
      </c>
    </row>
    <row r="86" spans="1:12" s="1161" customFormat="1" ht="21.75" x14ac:dyDescent="0.45">
      <c r="A86" s="1250">
        <v>61</v>
      </c>
      <c r="B86" s="1251" t="s">
        <v>130</v>
      </c>
      <c r="C86" s="1252">
        <v>411000</v>
      </c>
      <c r="D86" s="1158">
        <f>SUM([1]สนป.!N84)</f>
        <v>0</v>
      </c>
      <c r="E86" s="1159">
        <f>SUM([1]สาธารณสุข!L87)</f>
        <v>0</v>
      </c>
      <c r="F86" s="1159">
        <f>SUM([1]กองการแพทย์!H86)</f>
        <v>0</v>
      </c>
      <c r="G86" s="1159">
        <f>SUM([1]ช่าง!M87)</f>
        <v>0</v>
      </c>
      <c r="H86" s="1159">
        <f>SUM([1]วิชาการ!H77)</f>
        <v>0</v>
      </c>
      <c r="I86" s="1159">
        <f>SUM([1]กองคลัง!I86)</f>
        <v>0</v>
      </c>
      <c r="J86" s="1159">
        <f>SUM([1]สวัสดิการฯ!E85)</f>
        <v>0</v>
      </c>
      <c r="K86" s="1159">
        <f>SUM([1]สรุปกองการศึกษา!Y88)</f>
        <v>0</v>
      </c>
      <c r="L86" s="1160">
        <f t="shared" si="15"/>
        <v>0</v>
      </c>
    </row>
    <row r="87" spans="1:12" s="1161" customFormat="1" ht="21.75" x14ac:dyDescent="0.45">
      <c r="A87" s="1250">
        <v>62</v>
      </c>
      <c r="B87" s="1251" t="s">
        <v>131</v>
      </c>
      <c r="C87" s="1252">
        <v>411100</v>
      </c>
      <c r="D87" s="1158">
        <f>SUM([1]สนป.!N85)</f>
        <v>56000</v>
      </c>
      <c r="E87" s="1159">
        <f>SUM([1]สาธารณสุข!L88)</f>
        <v>0</v>
      </c>
      <c r="F87" s="1159">
        <f>SUM([1]กองการแพทย์!H87)</f>
        <v>0</v>
      </c>
      <c r="G87" s="1159">
        <f>SUM([1]ช่าง!M88)</f>
        <v>0</v>
      </c>
      <c r="H87" s="1159">
        <f>SUM([1]วิชาการ!H78)</f>
        <v>0</v>
      </c>
      <c r="I87" s="1159">
        <f>SUM([1]กองคลัง!I87)</f>
        <v>0</v>
      </c>
      <c r="J87" s="1159">
        <f>SUM([1]สวัสดิการฯ!E86)</f>
        <v>0</v>
      </c>
      <c r="K87" s="1159">
        <f>SUM([1]สรุปกองการศึกษา!Y89)</f>
        <v>0</v>
      </c>
      <c r="L87" s="1160">
        <f t="shared" si="15"/>
        <v>56000</v>
      </c>
    </row>
    <row r="88" spans="1:12" s="1161" customFormat="1" ht="21.75" x14ac:dyDescent="0.45">
      <c r="A88" s="1250">
        <v>63</v>
      </c>
      <c r="B88" s="1251" t="s">
        <v>132</v>
      </c>
      <c r="C88" s="1252">
        <v>411200</v>
      </c>
      <c r="D88" s="1158">
        <f>SUM([1]สนป.!N86)</f>
        <v>0</v>
      </c>
      <c r="E88" s="1159">
        <f>SUM([1]สาธารณสุข!L89)</f>
        <v>0</v>
      </c>
      <c r="F88" s="1159">
        <f>SUM([1]กองการแพทย์!H88)</f>
        <v>0</v>
      </c>
      <c r="G88" s="1159">
        <f>SUM([1]ช่าง!M89)</f>
        <v>0</v>
      </c>
      <c r="H88" s="1159">
        <f>SUM([1]วิชาการ!H79)</f>
        <v>0</v>
      </c>
      <c r="I88" s="1159">
        <f>SUM([1]กองคลัง!I88)</f>
        <v>0</v>
      </c>
      <c r="J88" s="1159">
        <f>SUM([1]สวัสดิการฯ!E87)</f>
        <v>0</v>
      </c>
      <c r="K88" s="1159">
        <f>SUM([1]สรุปกองการศึกษา!Y90)</f>
        <v>0</v>
      </c>
      <c r="L88" s="1160">
        <f t="shared" si="15"/>
        <v>0</v>
      </c>
    </row>
    <row r="89" spans="1:12" s="1161" customFormat="1" ht="21.75" x14ac:dyDescent="0.45">
      <c r="A89" s="1250">
        <v>64</v>
      </c>
      <c r="B89" s="1251" t="s">
        <v>133</v>
      </c>
      <c r="C89" s="1252">
        <v>411300</v>
      </c>
      <c r="D89" s="1158">
        <f>SUM([1]สนป.!N87)</f>
        <v>0</v>
      </c>
      <c r="E89" s="1159">
        <f>SUM([1]สาธารณสุข!L90)</f>
        <v>0</v>
      </c>
      <c r="F89" s="1159">
        <f>SUM([1]กองการแพทย์!H89)</f>
        <v>0</v>
      </c>
      <c r="G89" s="1159">
        <f>SUM([1]ช่าง!M90)</f>
        <v>0</v>
      </c>
      <c r="H89" s="1159">
        <f>SUM([1]วิชาการ!H80)</f>
        <v>0</v>
      </c>
      <c r="I89" s="1159">
        <f>SUM([1]กองคลัง!I89)</f>
        <v>0</v>
      </c>
      <c r="J89" s="1159">
        <f>SUM([1]สวัสดิการฯ!E88)</f>
        <v>0</v>
      </c>
      <c r="K89" s="1159">
        <f>SUM([1]สรุปกองการศึกษา!Y91)</f>
        <v>0</v>
      </c>
      <c r="L89" s="1160">
        <f t="shared" si="15"/>
        <v>0</v>
      </c>
    </row>
    <row r="90" spans="1:12" s="1161" customFormat="1" ht="21.75" x14ac:dyDescent="0.45">
      <c r="A90" s="1250">
        <v>65</v>
      </c>
      <c r="B90" s="1251" t="s">
        <v>134</v>
      </c>
      <c r="C90" s="1252">
        <v>411400</v>
      </c>
      <c r="D90" s="1158">
        <f>SUM([1]สนป.!N88)</f>
        <v>0</v>
      </c>
      <c r="E90" s="1159">
        <f>SUM([1]สาธารณสุข!L91)</f>
        <v>0</v>
      </c>
      <c r="F90" s="1159">
        <f>SUM([1]กองการแพทย์!H90)</f>
        <v>0</v>
      </c>
      <c r="G90" s="1159">
        <f>SUM([1]ช่าง!M91)</f>
        <v>0</v>
      </c>
      <c r="H90" s="1159">
        <f>SUM([1]วิชาการ!H81)</f>
        <v>0</v>
      </c>
      <c r="I90" s="1159">
        <f>SUM([1]กองคลัง!I90)</f>
        <v>0</v>
      </c>
      <c r="J90" s="1159">
        <f>SUM([1]สวัสดิการฯ!E89)</f>
        <v>0</v>
      </c>
      <c r="K90" s="1159">
        <f>SUM([1]สรุปกองการศึกษา!Y92)</f>
        <v>0</v>
      </c>
      <c r="L90" s="1160">
        <f t="shared" si="15"/>
        <v>0</v>
      </c>
    </row>
    <row r="91" spans="1:12" s="1161" customFormat="1" ht="21.75" x14ac:dyDescent="0.45">
      <c r="A91" s="1250">
        <v>66</v>
      </c>
      <c r="B91" s="1251" t="s">
        <v>135</v>
      </c>
      <c r="C91" s="1252">
        <v>411500</v>
      </c>
      <c r="D91" s="1158">
        <f>SUM([1]สนป.!N89)</f>
        <v>0</v>
      </c>
      <c r="E91" s="1159">
        <f>SUM([1]สาธารณสุข!L92)</f>
        <v>0</v>
      </c>
      <c r="F91" s="1159">
        <f>SUM([1]กองการแพทย์!H91)</f>
        <v>0</v>
      </c>
      <c r="G91" s="1159">
        <f>SUM([1]ช่าง!M92)</f>
        <v>0</v>
      </c>
      <c r="H91" s="1159">
        <f>SUM([1]วิชาการ!H82)</f>
        <v>0</v>
      </c>
      <c r="I91" s="1159">
        <f>SUM([1]กองคลัง!I91)</f>
        <v>0</v>
      </c>
      <c r="J91" s="1159">
        <f>SUM([1]สวัสดิการฯ!E90)</f>
        <v>0</v>
      </c>
      <c r="K91" s="1159">
        <f>SUM([1]สรุปกองการศึกษา!Y93)</f>
        <v>0</v>
      </c>
      <c r="L91" s="1160">
        <f t="shared" si="15"/>
        <v>0</v>
      </c>
    </row>
    <row r="92" spans="1:12" s="1161" customFormat="1" ht="22.5" thickBot="1" x14ac:dyDescent="0.5">
      <c r="A92" s="1253">
        <v>67</v>
      </c>
      <c r="B92" s="1254" t="s">
        <v>136</v>
      </c>
      <c r="C92" s="1225">
        <v>411600</v>
      </c>
      <c r="D92" s="1226">
        <f>SUM([1]สนป.!N90)</f>
        <v>0</v>
      </c>
      <c r="E92" s="1227">
        <f>SUM([1]สาธารณสุข!L93)</f>
        <v>0</v>
      </c>
      <c r="F92" s="1227">
        <f>SUM([1]กองการแพทย์!H92)</f>
        <v>0</v>
      </c>
      <c r="G92" s="1227">
        <f>SUM([1]ช่าง!M93)</f>
        <v>0</v>
      </c>
      <c r="H92" s="1227">
        <f>SUM([1]วิชาการ!H83)</f>
        <v>0</v>
      </c>
      <c r="I92" s="1227">
        <f>SUM([1]กองคลัง!I92)</f>
        <v>0</v>
      </c>
      <c r="J92" s="1227">
        <f>SUM([1]สวัสดิการฯ!E91)</f>
        <v>0</v>
      </c>
      <c r="K92" s="1227">
        <f>SUM([1]สรุปกองการศึกษา!Y94)</f>
        <v>0</v>
      </c>
      <c r="L92" s="1228">
        <f t="shared" si="15"/>
        <v>0</v>
      </c>
    </row>
    <row r="93" spans="1:12" s="1161" customFormat="1" ht="21.75" x14ac:dyDescent="0.45">
      <c r="A93" s="1202">
        <v>68</v>
      </c>
      <c r="B93" s="1255" t="s">
        <v>137</v>
      </c>
      <c r="C93" s="1204">
        <v>411700</v>
      </c>
      <c r="D93" s="1198">
        <f>SUM([1]สนป.!N91)</f>
        <v>0</v>
      </c>
      <c r="E93" s="1199">
        <f>SUM([1]สาธารณสุข!L94)</f>
        <v>0</v>
      </c>
      <c r="F93" s="1199">
        <f>SUM([1]กองการแพทย์!H93)</f>
        <v>0</v>
      </c>
      <c r="G93" s="1199">
        <f>SUM([1]ช่าง!M94)</f>
        <v>0</v>
      </c>
      <c r="H93" s="1199">
        <f>SUM([1]วิชาการ!H84)</f>
        <v>0</v>
      </c>
      <c r="I93" s="1199">
        <f>SUM([1]กองคลัง!I93)</f>
        <v>0</v>
      </c>
      <c r="J93" s="1199">
        <f>SUM([1]สวัสดิการฯ!E92)</f>
        <v>0</v>
      </c>
      <c r="K93" s="1199">
        <f>SUM([1]สรุปกองการศึกษา!Y95)</f>
        <v>0</v>
      </c>
      <c r="L93" s="1200">
        <f t="shared" si="15"/>
        <v>0</v>
      </c>
    </row>
    <row r="94" spans="1:12" s="1161" customFormat="1" ht="22.5" thickBot="1" x14ac:dyDescent="0.5">
      <c r="A94" s="1250">
        <v>69</v>
      </c>
      <c r="B94" s="1256" t="s">
        <v>138</v>
      </c>
      <c r="C94" s="1252">
        <v>411800</v>
      </c>
      <c r="D94" s="1158">
        <f>SUM([1]สนป.!N92)</f>
        <v>170000</v>
      </c>
      <c r="E94" s="1159">
        <f>SUM([1]สาธารณสุข!L95)</f>
        <v>110000</v>
      </c>
      <c r="F94" s="1159">
        <f>SUM([1]กองการแพทย์!H94)</f>
        <v>0</v>
      </c>
      <c r="G94" s="1159">
        <f>SUM([1]ช่าง!M95)</f>
        <v>365000</v>
      </c>
      <c r="H94" s="1159">
        <f>SUM([1]วิชาการ!H85)</f>
        <v>50000</v>
      </c>
      <c r="I94" s="1159">
        <f>SUM([1]กองคลัง!I94)</f>
        <v>0</v>
      </c>
      <c r="J94" s="1159">
        <f>SUM([1]สวัสดิการฯ!E93)</f>
        <v>50000</v>
      </c>
      <c r="K94" s="1159">
        <f>SUM([1]สรุปกองการศึกษา!Y96)</f>
        <v>20000</v>
      </c>
      <c r="L94" s="1160">
        <f t="shared" si="15"/>
        <v>765000</v>
      </c>
    </row>
    <row r="95" spans="1:12" s="1161" customFormat="1" ht="22.5" thickBot="1" x14ac:dyDescent="0.5">
      <c r="A95" s="1257"/>
      <c r="B95" s="1258" t="s">
        <v>229</v>
      </c>
      <c r="C95" s="1259"/>
      <c r="D95" s="1260">
        <f t="shared" ref="D95:L95" si="16">SUM(D77,D78,D79,D80,D81,D82,D83,D84,D85,D86,D87,D88,D89,D90,D91,D92,D93,D94)</f>
        <v>474000</v>
      </c>
      <c r="E95" s="1261">
        <f t="shared" si="16"/>
        <v>110000</v>
      </c>
      <c r="F95" s="1261">
        <f t="shared" si="16"/>
        <v>66000</v>
      </c>
      <c r="G95" s="1261">
        <f t="shared" si="16"/>
        <v>382000</v>
      </c>
      <c r="H95" s="1261">
        <f t="shared" si="16"/>
        <v>127500</v>
      </c>
      <c r="I95" s="1261">
        <f t="shared" si="16"/>
        <v>0</v>
      </c>
      <c r="J95" s="1261">
        <f t="shared" si="16"/>
        <v>137000</v>
      </c>
      <c r="K95" s="1261">
        <f t="shared" si="16"/>
        <v>20000</v>
      </c>
      <c r="L95" s="1262">
        <f t="shared" si="16"/>
        <v>1316500</v>
      </c>
    </row>
    <row r="96" spans="1:12" s="1265" customFormat="1" ht="21.75" x14ac:dyDescent="0.45">
      <c r="A96" s="1263"/>
      <c r="B96" s="1255" t="s">
        <v>37</v>
      </c>
      <c r="C96" s="1264">
        <v>542000</v>
      </c>
      <c r="D96" s="1198"/>
      <c r="E96" s="1199"/>
      <c r="F96" s="1199"/>
      <c r="G96" s="1199"/>
      <c r="H96" s="1199"/>
      <c r="I96" s="1199"/>
      <c r="J96" s="1199"/>
      <c r="K96" s="1199"/>
      <c r="L96" s="1200"/>
    </row>
    <row r="97" spans="1:12" ht="21.75" thickBot="1" x14ac:dyDescent="0.5">
      <c r="A97" s="1266">
        <v>70</v>
      </c>
      <c r="B97" s="1267"/>
      <c r="C97" s="1268"/>
      <c r="D97" s="1269">
        <f>SUM([1]สนป.!N96)</f>
        <v>800000</v>
      </c>
      <c r="E97" s="1144">
        <f>SUM([1]สาธารณสุข!L99)</f>
        <v>0</v>
      </c>
      <c r="F97" s="1144">
        <f>SUM([1]กองการแพทย์!H97)</f>
        <v>0</v>
      </c>
      <c r="G97" s="1144">
        <f>SUM([1]ช่าง!M101)</f>
        <v>0</v>
      </c>
      <c r="H97" s="1144">
        <f>SUM([1]วิชาการ!H88)</f>
        <v>0</v>
      </c>
      <c r="I97" s="1144">
        <f>SUM([1]กองคลัง!I97)</f>
        <v>0</v>
      </c>
      <c r="J97" s="1144">
        <f>SUM([1]สวัสดิการฯ!E96)</f>
        <v>0</v>
      </c>
      <c r="K97" s="1144">
        <f>SUM([1]สรุปกองการศึกษา!Y99)</f>
        <v>800000</v>
      </c>
      <c r="L97" s="1270">
        <f>SUM(D97:K97)</f>
        <v>1600000</v>
      </c>
    </row>
    <row r="98" spans="1:12" s="1161" customFormat="1" ht="22.5" thickBot="1" x14ac:dyDescent="0.5">
      <c r="A98" s="1257"/>
      <c r="B98" s="1258" t="s">
        <v>230</v>
      </c>
      <c r="C98" s="1259"/>
      <c r="D98" s="1260">
        <f t="shared" ref="D98:L98" si="17">SUM(D97:D97)</f>
        <v>800000</v>
      </c>
      <c r="E98" s="1261">
        <f t="shared" si="17"/>
        <v>0</v>
      </c>
      <c r="F98" s="1261">
        <f t="shared" si="17"/>
        <v>0</v>
      </c>
      <c r="G98" s="1261">
        <f t="shared" si="17"/>
        <v>0</v>
      </c>
      <c r="H98" s="1261">
        <f t="shared" si="17"/>
        <v>0</v>
      </c>
      <c r="I98" s="1261">
        <f t="shared" si="17"/>
        <v>0</v>
      </c>
      <c r="J98" s="1261">
        <f t="shared" si="17"/>
        <v>0</v>
      </c>
      <c r="K98" s="1261">
        <f t="shared" si="17"/>
        <v>800000</v>
      </c>
      <c r="L98" s="1262">
        <f t="shared" si="17"/>
        <v>1600000</v>
      </c>
    </row>
    <row r="99" spans="1:12" s="1161" customFormat="1" ht="22.5" thickBot="1" x14ac:dyDescent="0.5">
      <c r="A99" s="1271"/>
      <c r="B99" s="1271" t="s">
        <v>231</v>
      </c>
      <c r="C99" s="1272">
        <f t="shared" ref="C99:L99" si="18">SUM(C95,C98)</f>
        <v>0</v>
      </c>
      <c r="D99" s="1273">
        <f t="shared" si="18"/>
        <v>1274000</v>
      </c>
      <c r="E99" s="1274">
        <f t="shared" si="18"/>
        <v>110000</v>
      </c>
      <c r="F99" s="1274">
        <f t="shared" si="18"/>
        <v>66000</v>
      </c>
      <c r="G99" s="1274">
        <f t="shared" si="18"/>
        <v>382000</v>
      </c>
      <c r="H99" s="1274">
        <f t="shared" si="18"/>
        <v>127500</v>
      </c>
      <c r="I99" s="1274">
        <f t="shared" si="18"/>
        <v>0</v>
      </c>
      <c r="J99" s="1274">
        <f t="shared" si="18"/>
        <v>137000</v>
      </c>
      <c r="K99" s="1274">
        <f t="shared" si="18"/>
        <v>820000</v>
      </c>
      <c r="L99" s="1275">
        <f t="shared" si="18"/>
        <v>2916500</v>
      </c>
    </row>
    <row r="100" spans="1:12" s="1161" customFormat="1" ht="22.5" thickBot="1" x14ac:dyDescent="0.5">
      <c r="A100" s="1276"/>
      <c r="B100" s="1276" t="s">
        <v>232</v>
      </c>
      <c r="C100" s="1277"/>
      <c r="D100" s="1278">
        <f t="shared" ref="D100:L100" si="19">SUM(D99,D74)</f>
        <v>25889647</v>
      </c>
      <c r="E100" s="1279">
        <f t="shared" si="19"/>
        <v>10909296</v>
      </c>
      <c r="F100" s="1279">
        <f t="shared" si="19"/>
        <v>9011160</v>
      </c>
      <c r="G100" s="1279">
        <f t="shared" si="19"/>
        <v>25490070</v>
      </c>
      <c r="H100" s="1279">
        <f t="shared" si="19"/>
        <v>4401180</v>
      </c>
      <c r="I100" s="1279">
        <f t="shared" si="19"/>
        <v>7479840</v>
      </c>
      <c r="J100" s="1279">
        <f t="shared" si="19"/>
        <v>4673200</v>
      </c>
      <c r="K100" s="1279">
        <f t="shared" si="19"/>
        <v>103990290</v>
      </c>
      <c r="L100" s="1280">
        <f t="shared" si="19"/>
        <v>191844683</v>
      </c>
    </row>
    <row r="101" spans="1:12" s="1161" customFormat="1" ht="21.75" x14ac:dyDescent="0.45">
      <c r="A101" s="1281"/>
      <c r="B101" s="1282" t="s">
        <v>39</v>
      </c>
      <c r="C101" s="1283">
        <v>510000</v>
      </c>
      <c r="D101" s="1221"/>
      <c r="E101" s="1222"/>
      <c r="F101" s="1222"/>
      <c r="G101" s="1222"/>
      <c r="H101" s="1222"/>
      <c r="I101" s="1222"/>
      <c r="J101" s="1222"/>
      <c r="K101" s="1222"/>
      <c r="L101" s="1200"/>
    </row>
    <row r="102" spans="1:12" x14ac:dyDescent="0.45">
      <c r="A102" s="1284"/>
      <c r="B102" s="1285" t="s">
        <v>142</v>
      </c>
      <c r="C102" s="1286"/>
      <c r="D102" s="1287">
        <f>SUM([1]สนป.!D99)</f>
        <v>3367500</v>
      </c>
      <c r="E102" s="1136"/>
      <c r="F102" s="1136"/>
      <c r="G102" s="1136"/>
      <c r="H102" s="1136"/>
      <c r="I102" s="1136"/>
      <c r="J102" s="1136"/>
      <c r="K102" s="1136"/>
      <c r="L102" s="1137"/>
    </row>
    <row r="103" spans="1:12" x14ac:dyDescent="0.45">
      <c r="A103" s="1284"/>
      <c r="B103" s="1285" t="s">
        <v>143</v>
      </c>
      <c r="C103" s="1286"/>
      <c r="D103" s="1287">
        <f>SUM([1]สนป.!D100)</f>
        <v>0</v>
      </c>
      <c r="E103" s="1136"/>
      <c r="F103" s="1136"/>
      <c r="G103" s="1136"/>
      <c r="H103" s="1136"/>
      <c r="I103" s="1136"/>
      <c r="J103" s="1136"/>
      <c r="K103" s="1136"/>
      <c r="L103" s="1137"/>
    </row>
    <row r="104" spans="1:12" x14ac:dyDescent="0.45">
      <c r="A104" s="1288"/>
      <c r="B104" s="1289" t="s">
        <v>233</v>
      </c>
      <c r="C104" s="1290"/>
      <c r="D104" s="1291">
        <f>SUM([1]สนป.!D101)</f>
        <v>266800</v>
      </c>
      <c r="E104" s="1136"/>
      <c r="F104" s="1136"/>
      <c r="G104" s="1136"/>
      <c r="H104" s="1136"/>
      <c r="I104" s="1136"/>
      <c r="J104" s="1136"/>
      <c r="K104" s="1136"/>
      <c r="L104" s="1137"/>
    </row>
    <row r="105" spans="1:12" x14ac:dyDescent="0.45">
      <c r="A105" s="1284"/>
      <c r="B105" s="1285" t="s">
        <v>157</v>
      </c>
      <c r="C105" s="1286"/>
      <c r="D105" s="1287">
        <f>SUM([1]สนป.!D102)</f>
        <v>0</v>
      </c>
      <c r="E105" s="1136"/>
      <c r="F105" s="1136"/>
      <c r="G105" s="1136"/>
      <c r="H105" s="1136"/>
      <c r="I105" s="1136"/>
      <c r="J105" s="1136"/>
      <c r="K105" s="1136"/>
      <c r="L105" s="1137"/>
    </row>
    <row r="106" spans="1:12" x14ac:dyDescent="0.45">
      <c r="A106" s="1284"/>
      <c r="B106" s="1285" t="s">
        <v>158</v>
      </c>
      <c r="C106" s="1286"/>
      <c r="D106" s="1287">
        <f>SUM([1]สนป.!D103)</f>
        <v>0</v>
      </c>
      <c r="E106" s="1136"/>
      <c r="F106" s="1136"/>
      <c r="G106" s="1136"/>
      <c r="H106" s="1136"/>
      <c r="I106" s="1136"/>
      <c r="J106" s="1136"/>
      <c r="K106" s="1136"/>
      <c r="L106" s="1137"/>
    </row>
    <row r="107" spans="1:12" x14ac:dyDescent="0.45">
      <c r="A107" s="1284"/>
      <c r="B107" s="1285" t="s">
        <v>159</v>
      </c>
      <c r="C107" s="1286"/>
      <c r="D107" s="1287">
        <f>SUM([1]สนป.!D104)</f>
        <v>0</v>
      </c>
      <c r="E107" s="1136"/>
      <c r="F107" s="1136"/>
      <c r="G107" s="1136"/>
      <c r="H107" s="1136"/>
      <c r="I107" s="1136"/>
      <c r="J107" s="1136"/>
      <c r="K107" s="1136"/>
      <c r="L107" s="1137"/>
    </row>
    <row r="108" spans="1:12" x14ac:dyDescent="0.45">
      <c r="A108" s="1284"/>
      <c r="B108" s="1285" t="s">
        <v>234</v>
      </c>
      <c r="C108" s="1286"/>
      <c r="D108" s="1287">
        <f>SUM([1]สนป.!D105)</f>
        <v>0</v>
      </c>
      <c r="E108" s="1136"/>
      <c r="F108" s="1136"/>
      <c r="G108" s="1136"/>
      <c r="H108" s="1136"/>
      <c r="I108" s="1136"/>
      <c r="J108" s="1136"/>
      <c r="K108" s="1136"/>
      <c r="L108" s="1137"/>
    </row>
    <row r="109" spans="1:12" x14ac:dyDescent="0.45">
      <c r="A109" s="1284"/>
      <c r="B109" s="1285" t="s">
        <v>146</v>
      </c>
      <c r="C109" s="1286"/>
      <c r="D109" s="1287">
        <f>SUM([1]สนป.!D106)</f>
        <v>0</v>
      </c>
      <c r="E109" s="1136"/>
      <c r="F109" s="1136"/>
      <c r="G109" s="1136"/>
      <c r="H109" s="1136"/>
      <c r="I109" s="1136"/>
      <c r="J109" s="1136"/>
      <c r="K109" s="1136"/>
      <c r="L109" s="1137"/>
    </row>
    <row r="110" spans="1:12" x14ac:dyDescent="0.45">
      <c r="A110" s="1284"/>
      <c r="B110" s="1285" t="s">
        <v>235</v>
      </c>
      <c r="C110" s="1286"/>
      <c r="D110" s="1287">
        <f>SUM([1]สนป.!D107)</f>
        <v>96000</v>
      </c>
      <c r="E110" s="1136"/>
      <c r="F110" s="1136"/>
      <c r="G110" s="1136"/>
      <c r="H110" s="1136"/>
      <c r="I110" s="1136"/>
      <c r="J110" s="1136"/>
      <c r="K110" s="1136"/>
      <c r="L110" s="1137"/>
    </row>
    <row r="111" spans="1:12" s="1297" customFormat="1" x14ac:dyDescent="0.45">
      <c r="A111" s="1292"/>
      <c r="B111" s="1293" t="s">
        <v>236</v>
      </c>
      <c r="C111" s="1294"/>
      <c r="D111" s="1291">
        <f>SUM([1]สนป.!D108)</f>
        <v>715400</v>
      </c>
      <c r="E111" s="1295"/>
      <c r="F111" s="1295"/>
      <c r="G111" s="1295"/>
      <c r="H111" s="1295"/>
      <c r="I111" s="1295"/>
      <c r="J111" s="1295"/>
      <c r="K111" s="1295"/>
      <c r="L111" s="1296"/>
    </row>
    <row r="112" spans="1:12" x14ac:dyDescent="0.45">
      <c r="A112" s="1288"/>
      <c r="B112" s="1285" t="s">
        <v>149</v>
      </c>
      <c r="C112" s="1290"/>
      <c r="D112" s="1287">
        <v>1212100</v>
      </c>
      <c r="E112" s="1136"/>
      <c r="F112" s="1136"/>
      <c r="G112" s="1136"/>
      <c r="H112" s="1136"/>
      <c r="I112" s="1136"/>
      <c r="J112" s="1136"/>
      <c r="K112" s="1136"/>
      <c r="L112" s="1137"/>
    </row>
    <row r="113" spans="1:12" x14ac:dyDescent="0.45">
      <c r="A113" s="1284"/>
      <c r="B113" s="1285" t="s">
        <v>150</v>
      </c>
      <c r="C113" s="1286"/>
      <c r="D113" s="1287">
        <f>SUM([1]สนป.!D110)</f>
        <v>1000</v>
      </c>
      <c r="E113" s="1136"/>
      <c r="F113" s="1136"/>
      <c r="G113" s="1136"/>
      <c r="H113" s="1136"/>
      <c r="I113" s="1136"/>
      <c r="J113" s="1136"/>
      <c r="K113" s="1136"/>
      <c r="L113" s="1137"/>
    </row>
    <row r="114" spans="1:12" x14ac:dyDescent="0.45">
      <c r="A114" s="1298"/>
      <c r="B114" s="1299" t="s">
        <v>237</v>
      </c>
      <c r="C114" s="1286"/>
      <c r="D114" s="1287">
        <f>SUM([1]สนป.!D111)</f>
        <v>0</v>
      </c>
      <c r="E114" s="1144"/>
      <c r="F114" s="1144"/>
      <c r="G114" s="1144"/>
      <c r="H114" s="1144"/>
      <c r="I114" s="1144"/>
      <c r="J114" s="1144"/>
      <c r="K114" s="1144"/>
      <c r="L114" s="1300"/>
    </row>
    <row r="115" spans="1:12" x14ac:dyDescent="0.45">
      <c r="A115" s="1298"/>
      <c r="B115" s="1299" t="s">
        <v>238</v>
      </c>
      <c r="C115" s="1286"/>
      <c r="D115" s="1287">
        <f>SUM([1]สนป.!D112)</f>
        <v>0</v>
      </c>
      <c r="E115" s="1144"/>
      <c r="F115" s="1144"/>
      <c r="G115" s="1144"/>
      <c r="H115" s="1144"/>
      <c r="I115" s="1144"/>
      <c r="J115" s="1144"/>
      <c r="K115" s="1144"/>
      <c r="L115" s="1300"/>
    </row>
    <row r="116" spans="1:12" ht="36.75" x14ac:dyDescent="0.45">
      <c r="A116" s="1298"/>
      <c r="B116" s="1301" t="s">
        <v>239</v>
      </c>
      <c r="C116" s="1268"/>
      <c r="D116" s="1302">
        <v>1707810</v>
      </c>
      <c r="E116" s="1144"/>
      <c r="F116" s="1144"/>
      <c r="G116" s="1144"/>
      <c r="H116" s="1144"/>
      <c r="I116" s="1144"/>
      <c r="J116" s="1144"/>
      <c r="K116" s="1144"/>
      <c r="L116" s="1300"/>
    </row>
    <row r="117" spans="1:12" x14ac:dyDescent="0.45">
      <c r="A117" s="1298"/>
      <c r="B117" s="1303" t="s">
        <v>152</v>
      </c>
      <c r="C117" s="1286"/>
      <c r="D117" s="1287">
        <f>SUM([1]สนป.!D114)</f>
        <v>389500</v>
      </c>
      <c r="E117" s="1136"/>
      <c r="F117" s="1136"/>
      <c r="G117" s="1304"/>
      <c r="H117" s="1136"/>
      <c r="I117" s="1135"/>
      <c r="J117" s="1136"/>
      <c r="K117" s="1136"/>
      <c r="L117" s="1137"/>
    </row>
    <row r="118" spans="1:12" ht="21.75" thickBot="1" x14ac:dyDescent="0.5">
      <c r="A118" s="1305"/>
      <c r="B118" s="1306" t="s">
        <v>153</v>
      </c>
      <c r="C118" s="1307"/>
      <c r="D118" s="1308">
        <f>SUM([1]สนป.!D115)</f>
        <v>0</v>
      </c>
      <c r="E118" s="1309"/>
      <c r="F118" s="1309"/>
      <c r="G118" s="1309"/>
      <c r="H118" s="1309"/>
      <c r="I118" s="1309"/>
      <c r="J118" s="1309"/>
      <c r="K118" s="1309"/>
      <c r="L118" s="1310"/>
    </row>
    <row r="119" spans="1:12" ht="36.75" x14ac:dyDescent="0.45">
      <c r="A119" s="1311"/>
      <c r="B119" s="1312" t="s">
        <v>240</v>
      </c>
      <c r="C119" s="1313"/>
      <c r="D119" s="1314">
        <f>SUM([1]สนป.!D116)</f>
        <v>0</v>
      </c>
      <c r="E119" s="1315"/>
      <c r="F119" s="1315"/>
      <c r="G119" s="1315"/>
      <c r="H119" s="1315"/>
      <c r="I119" s="1315"/>
      <c r="J119" s="1315"/>
      <c r="K119" s="1315"/>
      <c r="L119" s="1316"/>
    </row>
    <row r="120" spans="1:12" ht="36.75" x14ac:dyDescent="0.45">
      <c r="A120" s="1298"/>
      <c r="B120" s="1317" t="s">
        <v>241</v>
      </c>
      <c r="C120" s="1286"/>
      <c r="D120" s="1287">
        <f>SUM([1]สนป.!D117)</f>
        <v>0</v>
      </c>
      <c r="E120" s="1144"/>
      <c r="F120" s="1144"/>
      <c r="G120" s="1144"/>
      <c r="H120" s="1144"/>
      <c r="I120" s="1144"/>
      <c r="J120" s="1144"/>
      <c r="K120" s="1144"/>
      <c r="L120" s="1300"/>
    </row>
    <row r="121" spans="1:12" x14ac:dyDescent="0.45">
      <c r="A121" s="1298"/>
      <c r="B121" s="1317" t="s">
        <v>154</v>
      </c>
      <c r="C121" s="1286"/>
      <c r="D121" s="1287">
        <f>SUM([1]สนป.!D118)</f>
        <v>0</v>
      </c>
      <c r="E121" s="1144"/>
      <c r="F121" s="1144"/>
      <c r="G121" s="1144"/>
      <c r="H121" s="1144"/>
      <c r="I121" s="1144"/>
      <c r="J121" s="1144"/>
      <c r="K121" s="1144"/>
      <c r="L121" s="1300"/>
    </row>
    <row r="122" spans="1:12" ht="36.75" x14ac:dyDescent="0.45">
      <c r="A122" s="1298"/>
      <c r="B122" s="1317" t="s">
        <v>242</v>
      </c>
      <c r="C122" s="1286"/>
      <c r="D122" s="1287">
        <f>SUM([1]สนป.!D119)</f>
        <v>0</v>
      </c>
      <c r="E122" s="1144"/>
      <c r="F122" s="1144"/>
      <c r="G122" s="1144"/>
      <c r="H122" s="1144"/>
      <c r="I122" s="1144"/>
      <c r="J122" s="1144"/>
      <c r="K122" s="1144"/>
      <c r="L122" s="1300"/>
    </row>
    <row r="123" spans="1:12" ht="36.75" x14ac:dyDescent="0.45">
      <c r="A123" s="1298"/>
      <c r="B123" s="1317" t="s">
        <v>243</v>
      </c>
      <c r="C123" s="1286"/>
      <c r="D123" s="1287">
        <f>SUM([1]สนป.!D120)</f>
        <v>0</v>
      </c>
      <c r="E123" s="1144"/>
      <c r="F123" s="1144"/>
      <c r="G123" s="1144"/>
      <c r="H123" s="1144"/>
      <c r="I123" s="1144"/>
      <c r="J123" s="1144"/>
      <c r="K123" s="1144"/>
      <c r="L123" s="1300"/>
    </row>
    <row r="124" spans="1:12" x14ac:dyDescent="0.45">
      <c r="A124" s="1298"/>
      <c r="B124" s="1317" t="s">
        <v>156</v>
      </c>
      <c r="C124" s="1286"/>
      <c r="D124" s="1287">
        <f>SUM([1]สนป.!D121)</f>
        <v>428618</v>
      </c>
      <c r="E124" s="1144"/>
      <c r="F124" s="1144"/>
      <c r="G124" s="1144"/>
      <c r="H124" s="1144"/>
      <c r="I124" s="1144"/>
      <c r="J124" s="1144"/>
      <c r="K124" s="1144"/>
      <c r="L124" s="1300"/>
    </row>
    <row r="125" spans="1:12" ht="37.5" thickBot="1" x14ac:dyDescent="0.5">
      <c r="A125" s="1298"/>
      <c r="B125" s="1318" t="s">
        <v>244</v>
      </c>
      <c r="C125" s="1286"/>
      <c r="D125" s="1287">
        <f>SUM([1]สนป.!D122)</f>
        <v>50000</v>
      </c>
      <c r="E125" s="1136"/>
      <c r="F125" s="1136"/>
      <c r="G125" s="1136"/>
      <c r="H125" s="1136"/>
      <c r="I125" s="1136"/>
      <c r="J125" s="1136"/>
      <c r="K125" s="1136"/>
      <c r="L125" s="1137"/>
    </row>
    <row r="126" spans="1:12" s="1161" customFormat="1" ht="22.5" thickBot="1" x14ac:dyDescent="0.5">
      <c r="A126" s="1319"/>
      <c r="B126" s="1319" t="s">
        <v>245</v>
      </c>
      <c r="C126" s="1320"/>
      <c r="D126" s="1217">
        <f>SUM(D102:D125)</f>
        <v>8234728</v>
      </c>
      <c r="E126" s="1218">
        <f t="shared" ref="E126:L126" si="20">SUM(E102:E125)</f>
        <v>0</v>
      </c>
      <c r="F126" s="1218">
        <f t="shared" si="20"/>
        <v>0</v>
      </c>
      <c r="G126" s="1218">
        <f t="shared" si="20"/>
        <v>0</v>
      </c>
      <c r="H126" s="1218">
        <f t="shared" si="20"/>
        <v>0</v>
      </c>
      <c r="I126" s="1218">
        <f t="shared" si="20"/>
        <v>0</v>
      </c>
      <c r="J126" s="1218">
        <f t="shared" si="20"/>
        <v>0</v>
      </c>
      <c r="K126" s="1218">
        <f t="shared" si="20"/>
        <v>0</v>
      </c>
      <c r="L126" s="1321">
        <f t="shared" si="20"/>
        <v>0</v>
      </c>
    </row>
    <row r="127" spans="1:12" s="1161" customFormat="1" ht="22.5" thickBot="1" x14ac:dyDescent="0.5">
      <c r="A127" s="1276"/>
      <c r="B127" s="1276" t="s">
        <v>246</v>
      </c>
      <c r="C127" s="1277"/>
      <c r="D127" s="1278">
        <f t="shared" ref="D127:K127" si="21">SUM(D74,D99,D126)</f>
        <v>34124375</v>
      </c>
      <c r="E127" s="1279">
        <f t="shared" si="21"/>
        <v>10909296</v>
      </c>
      <c r="F127" s="1279">
        <f t="shared" si="21"/>
        <v>9011160</v>
      </c>
      <c r="G127" s="1279">
        <f t="shared" si="21"/>
        <v>25490070</v>
      </c>
      <c r="H127" s="1279">
        <f t="shared" si="21"/>
        <v>4401180</v>
      </c>
      <c r="I127" s="1279">
        <f t="shared" si="21"/>
        <v>7479840</v>
      </c>
      <c r="J127" s="1279">
        <f t="shared" si="21"/>
        <v>4673200</v>
      </c>
      <c r="K127" s="1279">
        <f t="shared" si="21"/>
        <v>103990290</v>
      </c>
      <c r="L127" s="1280">
        <f>SUM(D127:K127)</f>
        <v>200079411</v>
      </c>
    </row>
    <row r="128" spans="1:12" ht="23.25" x14ac:dyDescent="0.5">
      <c r="A128" s="1322"/>
      <c r="B128" s="1323" t="s">
        <v>247</v>
      </c>
      <c r="C128" s="1461" t="s">
        <v>248</v>
      </c>
      <c r="D128" s="1461"/>
      <c r="E128" s="1461"/>
      <c r="F128" s="1461"/>
      <c r="G128" s="1461"/>
      <c r="H128" s="1461"/>
      <c r="I128" s="1461"/>
      <c r="J128" s="1461"/>
      <c r="K128" s="1461"/>
      <c r="L128" s="1461"/>
    </row>
    <row r="129" spans="1:12" x14ac:dyDescent="0.45">
      <c r="A129" s="1324"/>
      <c r="B129" s="1325"/>
      <c r="C129" s="1462" t="s">
        <v>249</v>
      </c>
      <c r="D129" s="1462"/>
      <c r="E129" s="1462"/>
      <c r="F129" s="1462"/>
      <c r="G129" s="1462"/>
      <c r="H129" s="1462"/>
      <c r="I129" s="1462"/>
      <c r="J129" s="1462"/>
      <c r="K129" s="1462"/>
      <c r="L129" s="1462"/>
    </row>
    <row r="130" spans="1:12" x14ac:dyDescent="0.45">
      <c r="A130" s="1324"/>
      <c r="B130" s="1325"/>
      <c r="C130" s="1326"/>
      <c r="D130" s="1326"/>
      <c r="E130" s="1327">
        <v>85390400</v>
      </c>
      <c r="F130" s="1327">
        <v>96201450</v>
      </c>
      <c r="G130" s="1328">
        <f>SUM(E130)+F130</f>
        <v>181591850</v>
      </c>
      <c r="H130" s="1326"/>
      <c r="I130" s="1326"/>
      <c r="J130" s="1329">
        <f>SUM(181591850-L127)</f>
        <v>-18487561</v>
      </c>
      <c r="K130" s="1326"/>
      <c r="L130" s="1330">
        <f>SUM(E127:K127)+D100</f>
        <v>191844683</v>
      </c>
    </row>
    <row r="131" spans="1:12" x14ac:dyDescent="0.45">
      <c r="A131" s="1324"/>
      <c r="B131" s="1331">
        <f>SUM(B129)-L127</f>
        <v>-200079411</v>
      </c>
      <c r="C131" s="1463"/>
      <c r="D131" s="1463"/>
      <c r="E131" s="1463"/>
      <c r="F131" s="1463"/>
      <c r="G131" s="1463"/>
      <c r="H131" s="1463"/>
      <c r="I131" s="1463"/>
      <c r="J131" s="1463"/>
      <c r="K131" s="1463"/>
      <c r="L131" s="1463"/>
    </row>
  </sheetData>
  <mergeCells count="15">
    <mergeCell ref="C128:L128"/>
    <mergeCell ref="C129:L129"/>
    <mergeCell ref="C131:L131"/>
    <mergeCell ref="A1:L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3622047244094488" right="0.23622047244094488" top="0.74803149606299213" bottom="0.354330708661417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view="pageBreakPreview" zoomScaleSheetLayoutView="100" workbookViewId="0">
      <selection activeCell="D4" sqref="D4"/>
    </sheetView>
  </sheetViews>
  <sheetFormatPr defaultRowHeight="22.5" x14ac:dyDescent="0.55000000000000004"/>
  <cols>
    <col min="1" max="1" width="4.140625" style="715" customWidth="1"/>
    <col min="2" max="2" width="27.42578125" style="583" customWidth="1"/>
    <col min="3" max="3" width="10.5703125" style="716" customWidth="1"/>
    <col min="4" max="4" width="10.5703125" style="717" customWidth="1"/>
    <col min="5" max="5" width="10.42578125" style="583" customWidth="1"/>
    <col min="6" max="6" width="15.7109375" style="583" customWidth="1"/>
    <col min="7" max="7" width="10.5703125" style="617" customWidth="1"/>
    <col min="8" max="245" width="9.140625" style="583"/>
    <col min="246" max="246" width="4.140625" style="583" customWidth="1"/>
    <col min="247" max="247" width="26.5703125" style="583" customWidth="1"/>
    <col min="248" max="248" width="4.7109375" style="583" customWidth="1"/>
    <col min="249" max="250" width="10.140625" style="583" customWidth="1"/>
    <col min="251" max="251" width="10.7109375" style="583" customWidth="1"/>
    <col min="252" max="254" width="10.140625" style="583" customWidth="1"/>
    <col min="255" max="255" width="10.28515625" style="583" customWidth="1"/>
    <col min="256" max="256" width="10.140625" style="583" customWidth="1"/>
    <col min="257" max="257" width="10" style="583" customWidth="1"/>
    <col min="258" max="258" width="10.28515625" style="583" customWidth="1"/>
    <col min="259" max="261" width="9.140625" style="583"/>
    <col min="262" max="262" width="9.28515625" style="583" customWidth="1"/>
    <col min="263" max="501" width="9.140625" style="583"/>
    <col min="502" max="502" width="4.140625" style="583" customWidth="1"/>
    <col min="503" max="503" width="26.5703125" style="583" customWidth="1"/>
    <col min="504" max="504" width="4.7109375" style="583" customWidth="1"/>
    <col min="505" max="506" width="10.140625" style="583" customWidth="1"/>
    <col min="507" max="507" width="10.7109375" style="583" customWidth="1"/>
    <col min="508" max="510" width="10.140625" style="583" customWidth="1"/>
    <col min="511" max="511" width="10.28515625" style="583" customWidth="1"/>
    <col min="512" max="512" width="10.140625" style="583" customWidth="1"/>
    <col min="513" max="513" width="10" style="583" customWidth="1"/>
    <col min="514" max="514" width="10.28515625" style="583" customWidth="1"/>
    <col min="515" max="517" width="9.140625" style="583"/>
    <col min="518" max="518" width="9.28515625" style="583" customWidth="1"/>
    <col min="519" max="757" width="9.140625" style="583"/>
    <col min="758" max="758" width="4.140625" style="583" customWidth="1"/>
    <col min="759" max="759" width="26.5703125" style="583" customWidth="1"/>
    <col min="760" max="760" width="4.7109375" style="583" customWidth="1"/>
    <col min="761" max="762" width="10.140625" style="583" customWidth="1"/>
    <col min="763" max="763" width="10.7109375" style="583" customWidth="1"/>
    <col min="764" max="766" width="10.140625" style="583" customWidth="1"/>
    <col min="767" max="767" width="10.28515625" style="583" customWidth="1"/>
    <col min="768" max="768" width="10.140625" style="583" customWidth="1"/>
    <col min="769" max="769" width="10" style="583" customWidth="1"/>
    <col min="770" max="770" width="10.28515625" style="583" customWidth="1"/>
    <col min="771" max="773" width="9.140625" style="583"/>
    <col min="774" max="774" width="9.28515625" style="583" customWidth="1"/>
    <col min="775" max="1013" width="9.140625" style="583"/>
    <col min="1014" max="1014" width="4.140625" style="583" customWidth="1"/>
    <col min="1015" max="1015" width="26.5703125" style="583" customWidth="1"/>
    <col min="1016" max="1016" width="4.7109375" style="583" customWidth="1"/>
    <col min="1017" max="1018" width="10.140625" style="583" customWidth="1"/>
    <col min="1019" max="1019" width="10.7109375" style="583" customWidth="1"/>
    <col min="1020" max="1022" width="10.140625" style="583" customWidth="1"/>
    <col min="1023" max="1023" width="10.28515625" style="583" customWidth="1"/>
    <col min="1024" max="1024" width="10.140625" style="583" customWidth="1"/>
    <col min="1025" max="1025" width="10" style="583" customWidth="1"/>
    <col min="1026" max="1026" width="10.28515625" style="583" customWidth="1"/>
    <col min="1027" max="1029" width="9.140625" style="583"/>
    <col min="1030" max="1030" width="9.28515625" style="583" customWidth="1"/>
    <col min="1031" max="1269" width="9.140625" style="583"/>
    <col min="1270" max="1270" width="4.140625" style="583" customWidth="1"/>
    <col min="1271" max="1271" width="26.5703125" style="583" customWidth="1"/>
    <col min="1272" max="1272" width="4.7109375" style="583" customWidth="1"/>
    <col min="1273" max="1274" width="10.140625" style="583" customWidth="1"/>
    <col min="1275" max="1275" width="10.7109375" style="583" customWidth="1"/>
    <col min="1276" max="1278" width="10.140625" style="583" customWidth="1"/>
    <col min="1279" max="1279" width="10.28515625" style="583" customWidth="1"/>
    <col min="1280" max="1280" width="10.140625" style="583" customWidth="1"/>
    <col min="1281" max="1281" width="10" style="583" customWidth="1"/>
    <col min="1282" max="1282" width="10.28515625" style="583" customWidth="1"/>
    <col min="1283" max="1285" width="9.140625" style="583"/>
    <col min="1286" max="1286" width="9.28515625" style="583" customWidth="1"/>
    <col min="1287" max="1525" width="9.140625" style="583"/>
    <col min="1526" max="1526" width="4.140625" style="583" customWidth="1"/>
    <col min="1527" max="1527" width="26.5703125" style="583" customWidth="1"/>
    <col min="1528" max="1528" width="4.7109375" style="583" customWidth="1"/>
    <col min="1529" max="1530" width="10.140625" style="583" customWidth="1"/>
    <col min="1531" max="1531" width="10.7109375" style="583" customWidth="1"/>
    <col min="1532" max="1534" width="10.140625" style="583" customWidth="1"/>
    <col min="1535" max="1535" width="10.28515625" style="583" customWidth="1"/>
    <col min="1536" max="1536" width="10.140625" style="583" customWidth="1"/>
    <col min="1537" max="1537" width="10" style="583" customWidth="1"/>
    <col min="1538" max="1538" width="10.28515625" style="583" customWidth="1"/>
    <col min="1539" max="1541" width="9.140625" style="583"/>
    <col min="1542" max="1542" width="9.28515625" style="583" customWidth="1"/>
    <col min="1543" max="1781" width="9.140625" style="583"/>
    <col min="1782" max="1782" width="4.140625" style="583" customWidth="1"/>
    <col min="1783" max="1783" width="26.5703125" style="583" customWidth="1"/>
    <col min="1784" max="1784" width="4.7109375" style="583" customWidth="1"/>
    <col min="1785" max="1786" width="10.140625" style="583" customWidth="1"/>
    <col min="1787" max="1787" width="10.7109375" style="583" customWidth="1"/>
    <col min="1788" max="1790" width="10.140625" style="583" customWidth="1"/>
    <col min="1791" max="1791" width="10.28515625" style="583" customWidth="1"/>
    <col min="1792" max="1792" width="10.140625" style="583" customWidth="1"/>
    <col min="1793" max="1793" width="10" style="583" customWidth="1"/>
    <col min="1794" max="1794" width="10.28515625" style="583" customWidth="1"/>
    <col min="1795" max="1797" width="9.140625" style="583"/>
    <col min="1798" max="1798" width="9.28515625" style="583" customWidth="1"/>
    <col min="1799" max="2037" width="9.140625" style="583"/>
    <col min="2038" max="2038" width="4.140625" style="583" customWidth="1"/>
    <col min="2039" max="2039" width="26.5703125" style="583" customWidth="1"/>
    <col min="2040" max="2040" width="4.7109375" style="583" customWidth="1"/>
    <col min="2041" max="2042" width="10.140625" style="583" customWidth="1"/>
    <col min="2043" max="2043" width="10.7109375" style="583" customWidth="1"/>
    <col min="2044" max="2046" width="10.140625" style="583" customWidth="1"/>
    <col min="2047" max="2047" width="10.28515625" style="583" customWidth="1"/>
    <col min="2048" max="2048" width="10.140625" style="583" customWidth="1"/>
    <col min="2049" max="2049" width="10" style="583" customWidth="1"/>
    <col min="2050" max="2050" width="10.28515625" style="583" customWidth="1"/>
    <col min="2051" max="2053" width="9.140625" style="583"/>
    <col min="2054" max="2054" width="9.28515625" style="583" customWidth="1"/>
    <col min="2055" max="2293" width="9.140625" style="583"/>
    <col min="2294" max="2294" width="4.140625" style="583" customWidth="1"/>
    <col min="2295" max="2295" width="26.5703125" style="583" customWidth="1"/>
    <col min="2296" max="2296" width="4.7109375" style="583" customWidth="1"/>
    <col min="2297" max="2298" width="10.140625" style="583" customWidth="1"/>
    <col min="2299" max="2299" width="10.7109375" style="583" customWidth="1"/>
    <col min="2300" max="2302" width="10.140625" style="583" customWidth="1"/>
    <col min="2303" max="2303" width="10.28515625" style="583" customWidth="1"/>
    <col min="2304" max="2304" width="10.140625" style="583" customWidth="1"/>
    <col min="2305" max="2305" width="10" style="583" customWidth="1"/>
    <col min="2306" max="2306" width="10.28515625" style="583" customWidth="1"/>
    <col min="2307" max="2309" width="9.140625" style="583"/>
    <col min="2310" max="2310" width="9.28515625" style="583" customWidth="1"/>
    <col min="2311" max="2549" width="9.140625" style="583"/>
    <col min="2550" max="2550" width="4.140625" style="583" customWidth="1"/>
    <col min="2551" max="2551" width="26.5703125" style="583" customWidth="1"/>
    <col min="2552" max="2552" width="4.7109375" style="583" customWidth="1"/>
    <col min="2553" max="2554" width="10.140625" style="583" customWidth="1"/>
    <col min="2555" max="2555" width="10.7109375" style="583" customWidth="1"/>
    <col min="2556" max="2558" width="10.140625" style="583" customWidth="1"/>
    <col min="2559" max="2559" width="10.28515625" style="583" customWidth="1"/>
    <col min="2560" max="2560" width="10.140625" style="583" customWidth="1"/>
    <col min="2561" max="2561" width="10" style="583" customWidth="1"/>
    <col min="2562" max="2562" width="10.28515625" style="583" customWidth="1"/>
    <col min="2563" max="2565" width="9.140625" style="583"/>
    <col min="2566" max="2566" width="9.28515625" style="583" customWidth="1"/>
    <col min="2567" max="2805" width="9.140625" style="583"/>
    <col min="2806" max="2806" width="4.140625" style="583" customWidth="1"/>
    <col min="2807" max="2807" width="26.5703125" style="583" customWidth="1"/>
    <col min="2808" max="2808" width="4.7109375" style="583" customWidth="1"/>
    <col min="2809" max="2810" width="10.140625" style="583" customWidth="1"/>
    <col min="2811" max="2811" width="10.7109375" style="583" customWidth="1"/>
    <col min="2812" max="2814" width="10.140625" style="583" customWidth="1"/>
    <col min="2815" max="2815" width="10.28515625" style="583" customWidth="1"/>
    <col min="2816" max="2816" width="10.140625" style="583" customWidth="1"/>
    <col min="2817" max="2817" width="10" style="583" customWidth="1"/>
    <col min="2818" max="2818" width="10.28515625" style="583" customWidth="1"/>
    <col min="2819" max="2821" width="9.140625" style="583"/>
    <col min="2822" max="2822" width="9.28515625" style="583" customWidth="1"/>
    <col min="2823" max="3061" width="9.140625" style="583"/>
    <col min="3062" max="3062" width="4.140625" style="583" customWidth="1"/>
    <col min="3063" max="3063" width="26.5703125" style="583" customWidth="1"/>
    <col min="3064" max="3064" width="4.7109375" style="583" customWidth="1"/>
    <col min="3065" max="3066" width="10.140625" style="583" customWidth="1"/>
    <col min="3067" max="3067" width="10.7109375" style="583" customWidth="1"/>
    <col min="3068" max="3070" width="10.140625" style="583" customWidth="1"/>
    <col min="3071" max="3071" width="10.28515625" style="583" customWidth="1"/>
    <col min="3072" max="3072" width="10.140625" style="583" customWidth="1"/>
    <col min="3073" max="3073" width="10" style="583" customWidth="1"/>
    <col min="3074" max="3074" width="10.28515625" style="583" customWidth="1"/>
    <col min="3075" max="3077" width="9.140625" style="583"/>
    <col min="3078" max="3078" width="9.28515625" style="583" customWidth="1"/>
    <col min="3079" max="3317" width="9.140625" style="583"/>
    <col min="3318" max="3318" width="4.140625" style="583" customWidth="1"/>
    <col min="3319" max="3319" width="26.5703125" style="583" customWidth="1"/>
    <col min="3320" max="3320" width="4.7109375" style="583" customWidth="1"/>
    <col min="3321" max="3322" width="10.140625" style="583" customWidth="1"/>
    <col min="3323" max="3323" width="10.7109375" style="583" customWidth="1"/>
    <col min="3324" max="3326" width="10.140625" style="583" customWidth="1"/>
    <col min="3327" max="3327" width="10.28515625" style="583" customWidth="1"/>
    <col min="3328" max="3328" width="10.140625" style="583" customWidth="1"/>
    <col min="3329" max="3329" width="10" style="583" customWidth="1"/>
    <col min="3330" max="3330" width="10.28515625" style="583" customWidth="1"/>
    <col min="3331" max="3333" width="9.140625" style="583"/>
    <col min="3334" max="3334" width="9.28515625" style="583" customWidth="1"/>
    <col min="3335" max="3573" width="9.140625" style="583"/>
    <col min="3574" max="3574" width="4.140625" style="583" customWidth="1"/>
    <col min="3575" max="3575" width="26.5703125" style="583" customWidth="1"/>
    <col min="3576" max="3576" width="4.7109375" style="583" customWidth="1"/>
    <col min="3577" max="3578" width="10.140625" style="583" customWidth="1"/>
    <col min="3579" max="3579" width="10.7109375" style="583" customWidth="1"/>
    <col min="3580" max="3582" width="10.140625" style="583" customWidth="1"/>
    <col min="3583" max="3583" width="10.28515625" style="583" customWidth="1"/>
    <col min="3584" max="3584" width="10.140625" style="583" customWidth="1"/>
    <col min="3585" max="3585" width="10" style="583" customWidth="1"/>
    <col min="3586" max="3586" width="10.28515625" style="583" customWidth="1"/>
    <col min="3587" max="3589" width="9.140625" style="583"/>
    <col min="3590" max="3590" width="9.28515625" style="583" customWidth="1"/>
    <col min="3591" max="3829" width="9.140625" style="583"/>
    <col min="3830" max="3830" width="4.140625" style="583" customWidth="1"/>
    <col min="3831" max="3831" width="26.5703125" style="583" customWidth="1"/>
    <col min="3832" max="3832" width="4.7109375" style="583" customWidth="1"/>
    <col min="3833" max="3834" width="10.140625" style="583" customWidth="1"/>
    <col min="3835" max="3835" width="10.7109375" style="583" customWidth="1"/>
    <col min="3836" max="3838" width="10.140625" style="583" customWidth="1"/>
    <col min="3839" max="3839" width="10.28515625" style="583" customWidth="1"/>
    <col min="3840" max="3840" width="10.140625" style="583" customWidth="1"/>
    <col min="3841" max="3841" width="10" style="583" customWidth="1"/>
    <col min="3842" max="3842" width="10.28515625" style="583" customWidth="1"/>
    <col min="3843" max="3845" width="9.140625" style="583"/>
    <col min="3846" max="3846" width="9.28515625" style="583" customWidth="1"/>
    <col min="3847" max="4085" width="9.140625" style="583"/>
    <col min="4086" max="4086" width="4.140625" style="583" customWidth="1"/>
    <col min="4087" max="4087" width="26.5703125" style="583" customWidth="1"/>
    <col min="4088" max="4088" width="4.7109375" style="583" customWidth="1"/>
    <col min="4089" max="4090" width="10.140625" style="583" customWidth="1"/>
    <col min="4091" max="4091" width="10.7109375" style="583" customWidth="1"/>
    <col min="4092" max="4094" width="10.140625" style="583" customWidth="1"/>
    <col min="4095" max="4095" width="10.28515625" style="583" customWidth="1"/>
    <col min="4096" max="4096" width="10.140625" style="583" customWidth="1"/>
    <col min="4097" max="4097" width="10" style="583" customWidth="1"/>
    <col min="4098" max="4098" width="10.28515625" style="583" customWidth="1"/>
    <col min="4099" max="4101" width="9.140625" style="583"/>
    <col min="4102" max="4102" width="9.28515625" style="583" customWidth="1"/>
    <col min="4103" max="4341" width="9.140625" style="583"/>
    <col min="4342" max="4342" width="4.140625" style="583" customWidth="1"/>
    <col min="4343" max="4343" width="26.5703125" style="583" customWidth="1"/>
    <col min="4344" max="4344" width="4.7109375" style="583" customWidth="1"/>
    <col min="4345" max="4346" width="10.140625" style="583" customWidth="1"/>
    <col min="4347" max="4347" width="10.7109375" style="583" customWidth="1"/>
    <col min="4348" max="4350" width="10.140625" style="583" customWidth="1"/>
    <col min="4351" max="4351" width="10.28515625" style="583" customWidth="1"/>
    <col min="4352" max="4352" width="10.140625" style="583" customWidth="1"/>
    <col min="4353" max="4353" width="10" style="583" customWidth="1"/>
    <col min="4354" max="4354" width="10.28515625" style="583" customWidth="1"/>
    <col min="4355" max="4357" width="9.140625" style="583"/>
    <col min="4358" max="4358" width="9.28515625" style="583" customWidth="1"/>
    <col min="4359" max="4597" width="9.140625" style="583"/>
    <col min="4598" max="4598" width="4.140625" style="583" customWidth="1"/>
    <col min="4599" max="4599" width="26.5703125" style="583" customWidth="1"/>
    <col min="4600" max="4600" width="4.7109375" style="583" customWidth="1"/>
    <col min="4601" max="4602" width="10.140625" style="583" customWidth="1"/>
    <col min="4603" max="4603" width="10.7109375" style="583" customWidth="1"/>
    <col min="4604" max="4606" width="10.140625" style="583" customWidth="1"/>
    <col min="4607" max="4607" width="10.28515625" style="583" customWidth="1"/>
    <col min="4608" max="4608" width="10.140625" style="583" customWidth="1"/>
    <col min="4609" max="4609" width="10" style="583" customWidth="1"/>
    <col min="4610" max="4610" width="10.28515625" style="583" customWidth="1"/>
    <col min="4611" max="4613" width="9.140625" style="583"/>
    <col min="4614" max="4614" width="9.28515625" style="583" customWidth="1"/>
    <col min="4615" max="4853" width="9.140625" style="583"/>
    <col min="4854" max="4854" width="4.140625" style="583" customWidth="1"/>
    <col min="4855" max="4855" width="26.5703125" style="583" customWidth="1"/>
    <col min="4856" max="4856" width="4.7109375" style="583" customWidth="1"/>
    <col min="4857" max="4858" width="10.140625" style="583" customWidth="1"/>
    <col min="4859" max="4859" width="10.7109375" style="583" customWidth="1"/>
    <col min="4860" max="4862" width="10.140625" style="583" customWidth="1"/>
    <col min="4863" max="4863" width="10.28515625" style="583" customWidth="1"/>
    <col min="4864" max="4864" width="10.140625" style="583" customWidth="1"/>
    <col min="4865" max="4865" width="10" style="583" customWidth="1"/>
    <col min="4866" max="4866" width="10.28515625" style="583" customWidth="1"/>
    <col min="4867" max="4869" width="9.140625" style="583"/>
    <col min="4870" max="4870" width="9.28515625" style="583" customWidth="1"/>
    <col min="4871" max="5109" width="9.140625" style="583"/>
    <col min="5110" max="5110" width="4.140625" style="583" customWidth="1"/>
    <col min="5111" max="5111" width="26.5703125" style="583" customWidth="1"/>
    <col min="5112" max="5112" width="4.7109375" style="583" customWidth="1"/>
    <col min="5113" max="5114" width="10.140625" style="583" customWidth="1"/>
    <col min="5115" max="5115" width="10.7109375" style="583" customWidth="1"/>
    <col min="5116" max="5118" width="10.140625" style="583" customWidth="1"/>
    <col min="5119" max="5119" width="10.28515625" style="583" customWidth="1"/>
    <col min="5120" max="5120" width="10.140625" style="583" customWidth="1"/>
    <col min="5121" max="5121" width="10" style="583" customWidth="1"/>
    <col min="5122" max="5122" width="10.28515625" style="583" customWidth="1"/>
    <col min="5123" max="5125" width="9.140625" style="583"/>
    <col min="5126" max="5126" width="9.28515625" style="583" customWidth="1"/>
    <col min="5127" max="5365" width="9.140625" style="583"/>
    <col min="5366" max="5366" width="4.140625" style="583" customWidth="1"/>
    <col min="5367" max="5367" width="26.5703125" style="583" customWidth="1"/>
    <col min="5368" max="5368" width="4.7109375" style="583" customWidth="1"/>
    <col min="5369" max="5370" width="10.140625" style="583" customWidth="1"/>
    <col min="5371" max="5371" width="10.7109375" style="583" customWidth="1"/>
    <col min="5372" max="5374" width="10.140625" style="583" customWidth="1"/>
    <col min="5375" max="5375" width="10.28515625" style="583" customWidth="1"/>
    <col min="5376" max="5376" width="10.140625" style="583" customWidth="1"/>
    <col min="5377" max="5377" width="10" style="583" customWidth="1"/>
    <col min="5378" max="5378" width="10.28515625" style="583" customWidth="1"/>
    <col min="5379" max="5381" width="9.140625" style="583"/>
    <col min="5382" max="5382" width="9.28515625" style="583" customWidth="1"/>
    <col min="5383" max="5621" width="9.140625" style="583"/>
    <col min="5622" max="5622" width="4.140625" style="583" customWidth="1"/>
    <col min="5623" max="5623" width="26.5703125" style="583" customWidth="1"/>
    <col min="5624" max="5624" width="4.7109375" style="583" customWidth="1"/>
    <col min="5625" max="5626" width="10.140625" style="583" customWidth="1"/>
    <col min="5627" max="5627" width="10.7109375" style="583" customWidth="1"/>
    <col min="5628" max="5630" width="10.140625" style="583" customWidth="1"/>
    <col min="5631" max="5631" width="10.28515625" style="583" customWidth="1"/>
    <col min="5632" max="5632" width="10.140625" style="583" customWidth="1"/>
    <col min="5633" max="5633" width="10" style="583" customWidth="1"/>
    <col min="5634" max="5634" width="10.28515625" style="583" customWidth="1"/>
    <col min="5635" max="5637" width="9.140625" style="583"/>
    <col min="5638" max="5638" width="9.28515625" style="583" customWidth="1"/>
    <col min="5639" max="5877" width="9.140625" style="583"/>
    <col min="5878" max="5878" width="4.140625" style="583" customWidth="1"/>
    <col min="5879" max="5879" width="26.5703125" style="583" customWidth="1"/>
    <col min="5880" max="5880" width="4.7109375" style="583" customWidth="1"/>
    <col min="5881" max="5882" width="10.140625" style="583" customWidth="1"/>
    <col min="5883" max="5883" width="10.7109375" style="583" customWidth="1"/>
    <col min="5884" max="5886" width="10.140625" style="583" customWidth="1"/>
    <col min="5887" max="5887" width="10.28515625" style="583" customWidth="1"/>
    <col min="5888" max="5888" width="10.140625" style="583" customWidth="1"/>
    <col min="5889" max="5889" width="10" style="583" customWidth="1"/>
    <col min="5890" max="5890" width="10.28515625" style="583" customWidth="1"/>
    <col min="5891" max="5893" width="9.140625" style="583"/>
    <col min="5894" max="5894" width="9.28515625" style="583" customWidth="1"/>
    <col min="5895" max="6133" width="9.140625" style="583"/>
    <col min="6134" max="6134" width="4.140625" style="583" customWidth="1"/>
    <col min="6135" max="6135" width="26.5703125" style="583" customWidth="1"/>
    <col min="6136" max="6136" width="4.7109375" style="583" customWidth="1"/>
    <col min="6137" max="6138" width="10.140625" style="583" customWidth="1"/>
    <col min="6139" max="6139" width="10.7109375" style="583" customWidth="1"/>
    <col min="6140" max="6142" width="10.140625" style="583" customWidth="1"/>
    <col min="6143" max="6143" width="10.28515625" style="583" customWidth="1"/>
    <col min="6144" max="6144" width="10.140625" style="583" customWidth="1"/>
    <col min="6145" max="6145" width="10" style="583" customWidth="1"/>
    <col min="6146" max="6146" width="10.28515625" style="583" customWidth="1"/>
    <col min="6147" max="6149" width="9.140625" style="583"/>
    <col min="6150" max="6150" width="9.28515625" style="583" customWidth="1"/>
    <col min="6151" max="6389" width="9.140625" style="583"/>
    <col min="6390" max="6390" width="4.140625" style="583" customWidth="1"/>
    <col min="6391" max="6391" width="26.5703125" style="583" customWidth="1"/>
    <col min="6392" max="6392" width="4.7109375" style="583" customWidth="1"/>
    <col min="6393" max="6394" width="10.140625" style="583" customWidth="1"/>
    <col min="6395" max="6395" width="10.7109375" style="583" customWidth="1"/>
    <col min="6396" max="6398" width="10.140625" style="583" customWidth="1"/>
    <col min="6399" max="6399" width="10.28515625" style="583" customWidth="1"/>
    <col min="6400" max="6400" width="10.140625" style="583" customWidth="1"/>
    <col min="6401" max="6401" width="10" style="583" customWidth="1"/>
    <col min="6402" max="6402" width="10.28515625" style="583" customWidth="1"/>
    <col min="6403" max="6405" width="9.140625" style="583"/>
    <col min="6406" max="6406" width="9.28515625" style="583" customWidth="1"/>
    <col min="6407" max="6645" width="9.140625" style="583"/>
    <col min="6646" max="6646" width="4.140625" style="583" customWidth="1"/>
    <col min="6647" max="6647" width="26.5703125" style="583" customWidth="1"/>
    <col min="6648" max="6648" width="4.7109375" style="583" customWidth="1"/>
    <col min="6649" max="6650" width="10.140625" style="583" customWidth="1"/>
    <col min="6651" max="6651" width="10.7109375" style="583" customWidth="1"/>
    <col min="6652" max="6654" width="10.140625" style="583" customWidth="1"/>
    <col min="6655" max="6655" width="10.28515625" style="583" customWidth="1"/>
    <col min="6656" max="6656" width="10.140625" style="583" customWidth="1"/>
    <col min="6657" max="6657" width="10" style="583" customWidth="1"/>
    <col min="6658" max="6658" width="10.28515625" style="583" customWidth="1"/>
    <col min="6659" max="6661" width="9.140625" style="583"/>
    <col min="6662" max="6662" width="9.28515625" style="583" customWidth="1"/>
    <col min="6663" max="6901" width="9.140625" style="583"/>
    <col min="6902" max="6902" width="4.140625" style="583" customWidth="1"/>
    <col min="6903" max="6903" width="26.5703125" style="583" customWidth="1"/>
    <col min="6904" max="6904" width="4.7109375" style="583" customWidth="1"/>
    <col min="6905" max="6906" width="10.140625" style="583" customWidth="1"/>
    <col min="6907" max="6907" width="10.7109375" style="583" customWidth="1"/>
    <col min="6908" max="6910" width="10.140625" style="583" customWidth="1"/>
    <col min="6911" max="6911" width="10.28515625" style="583" customWidth="1"/>
    <col min="6912" max="6912" width="10.140625" style="583" customWidth="1"/>
    <col min="6913" max="6913" width="10" style="583" customWidth="1"/>
    <col min="6914" max="6914" width="10.28515625" style="583" customWidth="1"/>
    <col min="6915" max="6917" width="9.140625" style="583"/>
    <col min="6918" max="6918" width="9.28515625" style="583" customWidth="1"/>
    <col min="6919" max="7157" width="9.140625" style="583"/>
    <col min="7158" max="7158" width="4.140625" style="583" customWidth="1"/>
    <col min="7159" max="7159" width="26.5703125" style="583" customWidth="1"/>
    <col min="7160" max="7160" width="4.7109375" style="583" customWidth="1"/>
    <col min="7161" max="7162" width="10.140625" style="583" customWidth="1"/>
    <col min="7163" max="7163" width="10.7109375" style="583" customWidth="1"/>
    <col min="7164" max="7166" width="10.140625" style="583" customWidth="1"/>
    <col min="7167" max="7167" width="10.28515625" style="583" customWidth="1"/>
    <col min="7168" max="7168" width="10.140625" style="583" customWidth="1"/>
    <col min="7169" max="7169" width="10" style="583" customWidth="1"/>
    <col min="7170" max="7170" width="10.28515625" style="583" customWidth="1"/>
    <col min="7171" max="7173" width="9.140625" style="583"/>
    <col min="7174" max="7174" width="9.28515625" style="583" customWidth="1"/>
    <col min="7175" max="7413" width="9.140625" style="583"/>
    <col min="7414" max="7414" width="4.140625" style="583" customWidth="1"/>
    <col min="7415" max="7415" width="26.5703125" style="583" customWidth="1"/>
    <col min="7416" max="7416" width="4.7109375" style="583" customWidth="1"/>
    <col min="7417" max="7418" width="10.140625" style="583" customWidth="1"/>
    <col min="7419" max="7419" width="10.7109375" style="583" customWidth="1"/>
    <col min="7420" max="7422" width="10.140625" style="583" customWidth="1"/>
    <col min="7423" max="7423" width="10.28515625" style="583" customWidth="1"/>
    <col min="7424" max="7424" width="10.140625" style="583" customWidth="1"/>
    <col min="7425" max="7425" width="10" style="583" customWidth="1"/>
    <col min="7426" max="7426" width="10.28515625" style="583" customWidth="1"/>
    <col min="7427" max="7429" width="9.140625" style="583"/>
    <col min="7430" max="7430" width="9.28515625" style="583" customWidth="1"/>
    <col min="7431" max="7669" width="9.140625" style="583"/>
    <col min="7670" max="7670" width="4.140625" style="583" customWidth="1"/>
    <col min="7671" max="7671" width="26.5703125" style="583" customWidth="1"/>
    <col min="7672" max="7672" width="4.7109375" style="583" customWidth="1"/>
    <col min="7673" max="7674" width="10.140625" style="583" customWidth="1"/>
    <col min="7675" max="7675" width="10.7109375" style="583" customWidth="1"/>
    <col min="7676" max="7678" width="10.140625" style="583" customWidth="1"/>
    <col min="7679" max="7679" width="10.28515625" style="583" customWidth="1"/>
    <col min="7680" max="7680" width="10.140625" style="583" customWidth="1"/>
    <col min="7681" max="7681" width="10" style="583" customWidth="1"/>
    <col min="7682" max="7682" width="10.28515625" style="583" customWidth="1"/>
    <col min="7683" max="7685" width="9.140625" style="583"/>
    <col min="7686" max="7686" width="9.28515625" style="583" customWidth="1"/>
    <col min="7687" max="7925" width="9.140625" style="583"/>
    <col min="7926" max="7926" width="4.140625" style="583" customWidth="1"/>
    <col min="7927" max="7927" width="26.5703125" style="583" customWidth="1"/>
    <col min="7928" max="7928" width="4.7109375" style="583" customWidth="1"/>
    <col min="7929" max="7930" width="10.140625" style="583" customWidth="1"/>
    <col min="7931" max="7931" width="10.7109375" style="583" customWidth="1"/>
    <col min="7932" max="7934" width="10.140625" style="583" customWidth="1"/>
    <col min="7935" max="7935" width="10.28515625" style="583" customWidth="1"/>
    <col min="7936" max="7936" width="10.140625" style="583" customWidth="1"/>
    <col min="7937" max="7937" width="10" style="583" customWidth="1"/>
    <col min="7938" max="7938" width="10.28515625" style="583" customWidth="1"/>
    <col min="7939" max="7941" width="9.140625" style="583"/>
    <col min="7942" max="7942" width="9.28515625" style="583" customWidth="1"/>
    <col min="7943" max="8181" width="9.140625" style="583"/>
    <col min="8182" max="8182" width="4.140625" style="583" customWidth="1"/>
    <col min="8183" max="8183" width="26.5703125" style="583" customWidth="1"/>
    <col min="8184" max="8184" width="4.7109375" style="583" customWidth="1"/>
    <col min="8185" max="8186" width="10.140625" style="583" customWidth="1"/>
    <col min="8187" max="8187" width="10.7109375" style="583" customWidth="1"/>
    <col min="8188" max="8190" width="10.140625" style="583" customWidth="1"/>
    <col min="8191" max="8191" width="10.28515625" style="583" customWidth="1"/>
    <col min="8192" max="8192" width="10.140625" style="583" customWidth="1"/>
    <col min="8193" max="8193" width="10" style="583" customWidth="1"/>
    <col min="8194" max="8194" width="10.28515625" style="583" customWidth="1"/>
    <col min="8195" max="8197" width="9.140625" style="583"/>
    <col min="8198" max="8198" width="9.28515625" style="583" customWidth="1"/>
    <col min="8199" max="8437" width="9.140625" style="583"/>
    <col min="8438" max="8438" width="4.140625" style="583" customWidth="1"/>
    <col min="8439" max="8439" width="26.5703125" style="583" customWidth="1"/>
    <col min="8440" max="8440" width="4.7109375" style="583" customWidth="1"/>
    <col min="8441" max="8442" width="10.140625" style="583" customWidth="1"/>
    <col min="8443" max="8443" width="10.7109375" style="583" customWidth="1"/>
    <col min="8444" max="8446" width="10.140625" style="583" customWidth="1"/>
    <col min="8447" max="8447" width="10.28515625" style="583" customWidth="1"/>
    <col min="8448" max="8448" width="10.140625" style="583" customWidth="1"/>
    <col min="8449" max="8449" width="10" style="583" customWidth="1"/>
    <col min="8450" max="8450" width="10.28515625" style="583" customWidth="1"/>
    <col min="8451" max="8453" width="9.140625" style="583"/>
    <col min="8454" max="8454" width="9.28515625" style="583" customWidth="1"/>
    <col min="8455" max="8693" width="9.140625" style="583"/>
    <col min="8694" max="8694" width="4.140625" style="583" customWidth="1"/>
    <col min="8695" max="8695" width="26.5703125" style="583" customWidth="1"/>
    <col min="8696" max="8696" width="4.7109375" style="583" customWidth="1"/>
    <col min="8697" max="8698" width="10.140625" style="583" customWidth="1"/>
    <col min="8699" max="8699" width="10.7109375" style="583" customWidth="1"/>
    <col min="8700" max="8702" width="10.140625" style="583" customWidth="1"/>
    <col min="8703" max="8703" width="10.28515625" style="583" customWidth="1"/>
    <col min="8704" max="8704" width="10.140625" style="583" customWidth="1"/>
    <col min="8705" max="8705" width="10" style="583" customWidth="1"/>
    <col min="8706" max="8706" width="10.28515625" style="583" customWidth="1"/>
    <col min="8707" max="8709" width="9.140625" style="583"/>
    <col min="8710" max="8710" width="9.28515625" style="583" customWidth="1"/>
    <col min="8711" max="8949" width="9.140625" style="583"/>
    <col min="8950" max="8950" width="4.140625" style="583" customWidth="1"/>
    <col min="8951" max="8951" width="26.5703125" style="583" customWidth="1"/>
    <col min="8952" max="8952" width="4.7109375" style="583" customWidth="1"/>
    <col min="8953" max="8954" width="10.140625" style="583" customWidth="1"/>
    <col min="8955" max="8955" width="10.7109375" style="583" customWidth="1"/>
    <col min="8956" max="8958" width="10.140625" style="583" customWidth="1"/>
    <col min="8959" max="8959" width="10.28515625" style="583" customWidth="1"/>
    <col min="8960" max="8960" width="10.140625" style="583" customWidth="1"/>
    <col min="8961" max="8961" width="10" style="583" customWidth="1"/>
    <col min="8962" max="8962" width="10.28515625" style="583" customWidth="1"/>
    <col min="8963" max="8965" width="9.140625" style="583"/>
    <col min="8966" max="8966" width="9.28515625" style="583" customWidth="1"/>
    <col min="8967" max="9205" width="9.140625" style="583"/>
    <col min="9206" max="9206" width="4.140625" style="583" customWidth="1"/>
    <col min="9207" max="9207" width="26.5703125" style="583" customWidth="1"/>
    <col min="9208" max="9208" width="4.7109375" style="583" customWidth="1"/>
    <col min="9209" max="9210" width="10.140625" style="583" customWidth="1"/>
    <col min="9211" max="9211" width="10.7109375" style="583" customWidth="1"/>
    <col min="9212" max="9214" width="10.140625" style="583" customWidth="1"/>
    <col min="9215" max="9215" width="10.28515625" style="583" customWidth="1"/>
    <col min="9216" max="9216" width="10.140625" style="583" customWidth="1"/>
    <col min="9217" max="9217" width="10" style="583" customWidth="1"/>
    <col min="9218" max="9218" width="10.28515625" style="583" customWidth="1"/>
    <col min="9219" max="9221" width="9.140625" style="583"/>
    <col min="9222" max="9222" width="9.28515625" style="583" customWidth="1"/>
    <col min="9223" max="9461" width="9.140625" style="583"/>
    <col min="9462" max="9462" width="4.140625" style="583" customWidth="1"/>
    <col min="9463" max="9463" width="26.5703125" style="583" customWidth="1"/>
    <col min="9464" max="9464" width="4.7109375" style="583" customWidth="1"/>
    <col min="9465" max="9466" width="10.140625" style="583" customWidth="1"/>
    <col min="9467" max="9467" width="10.7109375" style="583" customWidth="1"/>
    <col min="9468" max="9470" width="10.140625" style="583" customWidth="1"/>
    <col min="9471" max="9471" width="10.28515625" style="583" customWidth="1"/>
    <col min="9472" max="9472" width="10.140625" style="583" customWidth="1"/>
    <col min="9473" max="9473" width="10" style="583" customWidth="1"/>
    <col min="9474" max="9474" width="10.28515625" style="583" customWidth="1"/>
    <col min="9475" max="9477" width="9.140625" style="583"/>
    <col min="9478" max="9478" width="9.28515625" style="583" customWidth="1"/>
    <col min="9479" max="9717" width="9.140625" style="583"/>
    <col min="9718" max="9718" width="4.140625" style="583" customWidth="1"/>
    <col min="9719" max="9719" width="26.5703125" style="583" customWidth="1"/>
    <col min="9720" max="9720" width="4.7109375" style="583" customWidth="1"/>
    <col min="9721" max="9722" width="10.140625" style="583" customWidth="1"/>
    <col min="9723" max="9723" width="10.7109375" style="583" customWidth="1"/>
    <col min="9724" max="9726" width="10.140625" style="583" customWidth="1"/>
    <col min="9727" max="9727" width="10.28515625" style="583" customWidth="1"/>
    <col min="9728" max="9728" width="10.140625" style="583" customWidth="1"/>
    <col min="9729" max="9729" width="10" style="583" customWidth="1"/>
    <col min="9730" max="9730" width="10.28515625" style="583" customWidth="1"/>
    <col min="9731" max="9733" width="9.140625" style="583"/>
    <col min="9734" max="9734" width="9.28515625" style="583" customWidth="1"/>
    <col min="9735" max="9973" width="9.140625" style="583"/>
    <col min="9974" max="9974" width="4.140625" style="583" customWidth="1"/>
    <col min="9975" max="9975" width="26.5703125" style="583" customWidth="1"/>
    <col min="9976" max="9976" width="4.7109375" style="583" customWidth="1"/>
    <col min="9977" max="9978" width="10.140625" style="583" customWidth="1"/>
    <col min="9979" max="9979" width="10.7109375" style="583" customWidth="1"/>
    <col min="9980" max="9982" width="10.140625" style="583" customWidth="1"/>
    <col min="9983" max="9983" width="10.28515625" style="583" customWidth="1"/>
    <col min="9984" max="9984" width="10.140625" style="583" customWidth="1"/>
    <col min="9985" max="9985" width="10" style="583" customWidth="1"/>
    <col min="9986" max="9986" width="10.28515625" style="583" customWidth="1"/>
    <col min="9987" max="9989" width="9.140625" style="583"/>
    <col min="9990" max="9990" width="9.28515625" style="583" customWidth="1"/>
    <col min="9991" max="10229" width="9.140625" style="583"/>
    <col min="10230" max="10230" width="4.140625" style="583" customWidth="1"/>
    <col min="10231" max="10231" width="26.5703125" style="583" customWidth="1"/>
    <col min="10232" max="10232" width="4.7109375" style="583" customWidth="1"/>
    <col min="10233" max="10234" width="10.140625" style="583" customWidth="1"/>
    <col min="10235" max="10235" width="10.7109375" style="583" customWidth="1"/>
    <col min="10236" max="10238" width="10.140625" style="583" customWidth="1"/>
    <col min="10239" max="10239" width="10.28515625" style="583" customWidth="1"/>
    <col min="10240" max="10240" width="10.140625" style="583" customWidth="1"/>
    <col min="10241" max="10241" width="10" style="583" customWidth="1"/>
    <col min="10242" max="10242" width="10.28515625" style="583" customWidth="1"/>
    <col min="10243" max="10245" width="9.140625" style="583"/>
    <col min="10246" max="10246" width="9.28515625" style="583" customWidth="1"/>
    <col min="10247" max="10485" width="9.140625" style="583"/>
    <col min="10486" max="10486" width="4.140625" style="583" customWidth="1"/>
    <col min="10487" max="10487" width="26.5703125" style="583" customWidth="1"/>
    <col min="10488" max="10488" width="4.7109375" style="583" customWidth="1"/>
    <col min="10489" max="10490" width="10.140625" style="583" customWidth="1"/>
    <col min="10491" max="10491" width="10.7109375" style="583" customWidth="1"/>
    <col min="10492" max="10494" width="10.140625" style="583" customWidth="1"/>
    <col min="10495" max="10495" width="10.28515625" style="583" customWidth="1"/>
    <col min="10496" max="10496" width="10.140625" style="583" customWidth="1"/>
    <col min="10497" max="10497" width="10" style="583" customWidth="1"/>
    <col min="10498" max="10498" width="10.28515625" style="583" customWidth="1"/>
    <col min="10499" max="10501" width="9.140625" style="583"/>
    <col min="10502" max="10502" width="9.28515625" style="583" customWidth="1"/>
    <col min="10503" max="10741" width="9.140625" style="583"/>
    <col min="10742" max="10742" width="4.140625" style="583" customWidth="1"/>
    <col min="10743" max="10743" width="26.5703125" style="583" customWidth="1"/>
    <col min="10744" max="10744" width="4.7109375" style="583" customWidth="1"/>
    <col min="10745" max="10746" width="10.140625" style="583" customWidth="1"/>
    <col min="10747" max="10747" width="10.7109375" style="583" customWidth="1"/>
    <col min="10748" max="10750" width="10.140625" style="583" customWidth="1"/>
    <col min="10751" max="10751" width="10.28515625" style="583" customWidth="1"/>
    <col min="10752" max="10752" width="10.140625" style="583" customWidth="1"/>
    <col min="10753" max="10753" width="10" style="583" customWidth="1"/>
    <col min="10754" max="10754" width="10.28515625" style="583" customWidth="1"/>
    <col min="10755" max="10757" width="9.140625" style="583"/>
    <col min="10758" max="10758" width="9.28515625" style="583" customWidth="1"/>
    <col min="10759" max="10997" width="9.140625" style="583"/>
    <col min="10998" max="10998" width="4.140625" style="583" customWidth="1"/>
    <col min="10999" max="10999" width="26.5703125" style="583" customWidth="1"/>
    <col min="11000" max="11000" width="4.7109375" style="583" customWidth="1"/>
    <col min="11001" max="11002" width="10.140625" style="583" customWidth="1"/>
    <col min="11003" max="11003" width="10.7109375" style="583" customWidth="1"/>
    <col min="11004" max="11006" width="10.140625" style="583" customWidth="1"/>
    <col min="11007" max="11007" width="10.28515625" style="583" customWidth="1"/>
    <col min="11008" max="11008" width="10.140625" style="583" customWidth="1"/>
    <col min="11009" max="11009" width="10" style="583" customWidth="1"/>
    <col min="11010" max="11010" width="10.28515625" style="583" customWidth="1"/>
    <col min="11011" max="11013" width="9.140625" style="583"/>
    <col min="11014" max="11014" width="9.28515625" style="583" customWidth="1"/>
    <col min="11015" max="11253" width="9.140625" style="583"/>
    <col min="11254" max="11254" width="4.140625" style="583" customWidth="1"/>
    <col min="11255" max="11255" width="26.5703125" style="583" customWidth="1"/>
    <col min="11256" max="11256" width="4.7109375" style="583" customWidth="1"/>
    <col min="11257" max="11258" width="10.140625" style="583" customWidth="1"/>
    <col min="11259" max="11259" width="10.7109375" style="583" customWidth="1"/>
    <col min="11260" max="11262" width="10.140625" style="583" customWidth="1"/>
    <col min="11263" max="11263" width="10.28515625" style="583" customWidth="1"/>
    <col min="11264" max="11264" width="10.140625" style="583" customWidth="1"/>
    <col min="11265" max="11265" width="10" style="583" customWidth="1"/>
    <col min="11266" max="11266" width="10.28515625" style="583" customWidth="1"/>
    <col min="11267" max="11269" width="9.140625" style="583"/>
    <col min="11270" max="11270" width="9.28515625" style="583" customWidth="1"/>
    <col min="11271" max="11509" width="9.140625" style="583"/>
    <col min="11510" max="11510" width="4.140625" style="583" customWidth="1"/>
    <col min="11511" max="11511" width="26.5703125" style="583" customWidth="1"/>
    <col min="11512" max="11512" width="4.7109375" style="583" customWidth="1"/>
    <col min="11513" max="11514" width="10.140625" style="583" customWidth="1"/>
    <col min="11515" max="11515" width="10.7109375" style="583" customWidth="1"/>
    <col min="11516" max="11518" width="10.140625" style="583" customWidth="1"/>
    <col min="11519" max="11519" width="10.28515625" style="583" customWidth="1"/>
    <col min="11520" max="11520" width="10.140625" style="583" customWidth="1"/>
    <col min="11521" max="11521" width="10" style="583" customWidth="1"/>
    <col min="11522" max="11522" width="10.28515625" style="583" customWidth="1"/>
    <col min="11523" max="11525" width="9.140625" style="583"/>
    <col min="11526" max="11526" width="9.28515625" style="583" customWidth="1"/>
    <col min="11527" max="11765" width="9.140625" style="583"/>
    <col min="11766" max="11766" width="4.140625" style="583" customWidth="1"/>
    <col min="11767" max="11767" width="26.5703125" style="583" customWidth="1"/>
    <col min="11768" max="11768" width="4.7109375" style="583" customWidth="1"/>
    <col min="11769" max="11770" width="10.140625" style="583" customWidth="1"/>
    <col min="11771" max="11771" width="10.7109375" style="583" customWidth="1"/>
    <col min="11772" max="11774" width="10.140625" style="583" customWidth="1"/>
    <col min="11775" max="11775" width="10.28515625" style="583" customWidth="1"/>
    <col min="11776" max="11776" width="10.140625" style="583" customWidth="1"/>
    <col min="11777" max="11777" width="10" style="583" customWidth="1"/>
    <col min="11778" max="11778" width="10.28515625" style="583" customWidth="1"/>
    <col min="11779" max="11781" width="9.140625" style="583"/>
    <col min="11782" max="11782" width="9.28515625" style="583" customWidth="1"/>
    <col min="11783" max="12021" width="9.140625" style="583"/>
    <col min="12022" max="12022" width="4.140625" style="583" customWidth="1"/>
    <col min="12023" max="12023" width="26.5703125" style="583" customWidth="1"/>
    <col min="12024" max="12024" width="4.7109375" style="583" customWidth="1"/>
    <col min="12025" max="12026" width="10.140625" style="583" customWidth="1"/>
    <col min="12027" max="12027" width="10.7109375" style="583" customWidth="1"/>
    <col min="12028" max="12030" width="10.140625" style="583" customWidth="1"/>
    <col min="12031" max="12031" width="10.28515625" style="583" customWidth="1"/>
    <col min="12032" max="12032" width="10.140625" style="583" customWidth="1"/>
    <col min="12033" max="12033" width="10" style="583" customWidth="1"/>
    <col min="12034" max="12034" width="10.28515625" style="583" customWidth="1"/>
    <col min="12035" max="12037" width="9.140625" style="583"/>
    <col min="12038" max="12038" width="9.28515625" style="583" customWidth="1"/>
    <col min="12039" max="12277" width="9.140625" style="583"/>
    <col min="12278" max="12278" width="4.140625" style="583" customWidth="1"/>
    <col min="12279" max="12279" width="26.5703125" style="583" customWidth="1"/>
    <col min="12280" max="12280" width="4.7109375" style="583" customWidth="1"/>
    <col min="12281" max="12282" width="10.140625" style="583" customWidth="1"/>
    <col min="12283" max="12283" width="10.7109375" style="583" customWidth="1"/>
    <col min="12284" max="12286" width="10.140625" style="583" customWidth="1"/>
    <col min="12287" max="12287" width="10.28515625" style="583" customWidth="1"/>
    <col min="12288" max="12288" width="10.140625" style="583" customWidth="1"/>
    <col min="12289" max="12289" width="10" style="583" customWidth="1"/>
    <col min="12290" max="12290" width="10.28515625" style="583" customWidth="1"/>
    <col min="12291" max="12293" width="9.140625" style="583"/>
    <col min="12294" max="12294" width="9.28515625" style="583" customWidth="1"/>
    <col min="12295" max="12533" width="9.140625" style="583"/>
    <col min="12534" max="12534" width="4.140625" style="583" customWidth="1"/>
    <col min="12535" max="12535" width="26.5703125" style="583" customWidth="1"/>
    <col min="12536" max="12536" width="4.7109375" style="583" customWidth="1"/>
    <col min="12537" max="12538" width="10.140625" style="583" customWidth="1"/>
    <col min="12539" max="12539" width="10.7109375" style="583" customWidth="1"/>
    <col min="12540" max="12542" width="10.140625" style="583" customWidth="1"/>
    <col min="12543" max="12543" width="10.28515625" style="583" customWidth="1"/>
    <col min="12544" max="12544" width="10.140625" style="583" customWidth="1"/>
    <col min="12545" max="12545" width="10" style="583" customWidth="1"/>
    <col min="12546" max="12546" width="10.28515625" style="583" customWidth="1"/>
    <col min="12547" max="12549" width="9.140625" style="583"/>
    <col min="12550" max="12550" width="9.28515625" style="583" customWidth="1"/>
    <col min="12551" max="12789" width="9.140625" style="583"/>
    <col min="12790" max="12790" width="4.140625" style="583" customWidth="1"/>
    <col min="12791" max="12791" width="26.5703125" style="583" customWidth="1"/>
    <col min="12792" max="12792" width="4.7109375" style="583" customWidth="1"/>
    <col min="12793" max="12794" width="10.140625" style="583" customWidth="1"/>
    <col min="12795" max="12795" width="10.7109375" style="583" customWidth="1"/>
    <col min="12796" max="12798" width="10.140625" style="583" customWidth="1"/>
    <col min="12799" max="12799" width="10.28515625" style="583" customWidth="1"/>
    <col min="12800" max="12800" width="10.140625" style="583" customWidth="1"/>
    <col min="12801" max="12801" width="10" style="583" customWidth="1"/>
    <col min="12802" max="12802" width="10.28515625" style="583" customWidth="1"/>
    <col min="12803" max="12805" width="9.140625" style="583"/>
    <col min="12806" max="12806" width="9.28515625" style="583" customWidth="1"/>
    <col min="12807" max="13045" width="9.140625" style="583"/>
    <col min="13046" max="13046" width="4.140625" style="583" customWidth="1"/>
    <col min="13047" max="13047" width="26.5703125" style="583" customWidth="1"/>
    <col min="13048" max="13048" width="4.7109375" style="583" customWidth="1"/>
    <col min="13049" max="13050" width="10.140625" style="583" customWidth="1"/>
    <col min="13051" max="13051" width="10.7109375" style="583" customWidth="1"/>
    <col min="13052" max="13054" width="10.140625" style="583" customWidth="1"/>
    <col min="13055" max="13055" width="10.28515625" style="583" customWidth="1"/>
    <col min="13056" max="13056" width="10.140625" style="583" customWidth="1"/>
    <col min="13057" max="13057" width="10" style="583" customWidth="1"/>
    <col min="13058" max="13058" width="10.28515625" style="583" customWidth="1"/>
    <col min="13059" max="13061" width="9.140625" style="583"/>
    <col min="13062" max="13062" width="9.28515625" style="583" customWidth="1"/>
    <col min="13063" max="13301" width="9.140625" style="583"/>
    <col min="13302" max="13302" width="4.140625" style="583" customWidth="1"/>
    <col min="13303" max="13303" width="26.5703125" style="583" customWidth="1"/>
    <col min="13304" max="13304" width="4.7109375" style="583" customWidth="1"/>
    <col min="13305" max="13306" width="10.140625" style="583" customWidth="1"/>
    <col min="13307" max="13307" width="10.7109375" style="583" customWidth="1"/>
    <col min="13308" max="13310" width="10.140625" style="583" customWidth="1"/>
    <col min="13311" max="13311" width="10.28515625" style="583" customWidth="1"/>
    <col min="13312" max="13312" width="10.140625" style="583" customWidth="1"/>
    <col min="13313" max="13313" width="10" style="583" customWidth="1"/>
    <col min="13314" max="13314" width="10.28515625" style="583" customWidth="1"/>
    <col min="13315" max="13317" width="9.140625" style="583"/>
    <col min="13318" max="13318" width="9.28515625" style="583" customWidth="1"/>
    <col min="13319" max="13557" width="9.140625" style="583"/>
    <col min="13558" max="13558" width="4.140625" style="583" customWidth="1"/>
    <col min="13559" max="13559" width="26.5703125" style="583" customWidth="1"/>
    <col min="13560" max="13560" width="4.7109375" style="583" customWidth="1"/>
    <col min="13561" max="13562" width="10.140625" style="583" customWidth="1"/>
    <col min="13563" max="13563" width="10.7109375" style="583" customWidth="1"/>
    <col min="13564" max="13566" width="10.140625" style="583" customWidth="1"/>
    <col min="13567" max="13567" width="10.28515625" style="583" customWidth="1"/>
    <col min="13568" max="13568" width="10.140625" style="583" customWidth="1"/>
    <col min="13569" max="13569" width="10" style="583" customWidth="1"/>
    <col min="13570" max="13570" width="10.28515625" style="583" customWidth="1"/>
    <col min="13571" max="13573" width="9.140625" style="583"/>
    <col min="13574" max="13574" width="9.28515625" style="583" customWidth="1"/>
    <col min="13575" max="13813" width="9.140625" style="583"/>
    <col min="13814" max="13814" width="4.140625" style="583" customWidth="1"/>
    <col min="13815" max="13815" width="26.5703125" style="583" customWidth="1"/>
    <col min="13816" max="13816" width="4.7109375" style="583" customWidth="1"/>
    <col min="13817" max="13818" width="10.140625" style="583" customWidth="1"/>
    <col min="13819" max="13819" width="10.7109375" style="583" customWidth="1"/>
    <col min="13820" max="13822" width="10.140625" style="583" customWidth="1"/>
    <col min="13823" max="13823" width="10.28515625" style="583" customWidth="1"/>
    <col min="13824" max="13824" width="10.140625" style="583" customWidth="1"/>
    <col min="13825" max="13825" width="10" style="583" customWidth="1"/>
    <col min="13826" max="13826" width="10.28515625" style="583" customWidth="1"/>
    <col min="13827" max="13829" width="9.140625" style="583"/>
    <col min="13830" max="13830" width="9.28515625" style="583" customWidth="1"/>
    <col min="13831" max="14069" width="9.140625" style="583"/>
    <col min="14070" max="14070" width="4.140625" style="583" customWidth="1"/>
    <col min="14071" max="14071" width="26.5703125" style="583" customWidth="1"/>
    <col min="14072" max="14072" width="4.7109375" style="583" customWidth="1"/>
    <col min="14073" max="14074" width="10.140625" style="583" customWidth="1"/>
    <col min="14075" max="14075" width="10.7109375" style="583" customWidth="1"/>
    <col min="14076" max="14078" width="10.140625" style="583" customWidth="1"/>
    <col min="14079" max="14079" width="10.28515625" style="583" customWidth="1"/>
    <col min="14080" max="14080" width="10.140625" style="583" customWidth="1"/>
    <col min="14081" max="14081" width="10" style="583" customWidth="1"/>
    <col min="14082" max="14082" width="10.28515625" style="583" customWidth="1"/>
    <col min="14083" max="14085" width="9.140625" style="583"/>
    <col min="14086" max="14086" width="9.28515625" style="583" customWidth="1"/>
    <col min="14087" max="14325" width="9.140625" style="583"/>
    <col min="14326" max="14326" width="4.140625" style="583" customWidth="1"/>
    <col min="14327" max="14327" width="26.5703125" style="583" customWidth="1"/>
    <col min="14328" max="14328" width="4.7109375" style="583" customWidth="1"/>
    <col min="14329" max="14330" width="10.140625" style="583" customWidth="1"/>
    <col min="14331" max="14331" width="10.7109375" style="583" customWidth="1"/>
    <col min="14332" max="14334" width="10.140625" style="583" customWidth="1"/>
    <col min="14335" max="14335" width="10.28515625" style="583" customWidth="1"/>
    <col min="14336" max="14336" width="10.140625" style="583" customWidth="1"/>
    <col min="14337" max="14337" width="10" style="583" customWidth="1"/>
    <col min="14338" max="14338" width="10.28515625" style="583" customWidth="1"/>
    <col min="14339" max="14341" width="9.140625" style="583"/>
    <col min="14342" max="14342" width="9.28515625" style="583" customWidth="1"/>
    <col min="14343" max="14581" width="9.140625" style="583"/>
    <col min="14582" max="14582" width="4.140625" style="583" customWidth="1"/>
    <col min="14583" max="14583" width="26.5703125" style="583" customWidth="1"/>
    <col min="14584" max="14584" width="4.7109375" style="583" customWidth="1"/>
    <col min="14585" max="14586" width="10.140625" style="583" customWidth="1"/>
    <col min="14587" max="14587" width="10.7109375" style="583" customWidth="1"/>
    <col min="14588" max="14590" width="10.140625" style="583" customWidth="1"/>
    <col min="14591" max="14591" width="10.28515625" style="583" customWidth="1"/>
    <col min="14592" max="14592" width="10.140625" style="583" customWidth="1"/>
    <col min="14593" max="14593" width="10" style="583" customWidth="1"/>
    <col min="14594" max="14594" width="10.28515625" style="583" customWidth="1"/>
    <col min="14595" max="14597" width="9.140625" style="583"/>
    <col min="14598" max="14598" width="9.28515625" style="583" customWidth="1"/>
    <col min="14599" max="14837" width="9.140625" style="583"/>
    <col min="14838" max="14838" width="4.140625" style="583" customWidth="1"/>
    <col min="14839" max="14839" width="26.5703125" style="583" customWidth="1"/>
    <col min="14840" max="14840" width="4.7109375" style="583" customWidth="1"/>
    <col min="14841" max="14842" width="10.140625" style="583" customWidth="1"/>
    <col min="14843" max="14843" width="10.7109375" style="583" customWidth="1"/>
    <col min="14844" max="14846" width="10.140625" style="583" customWidth="1"/>
    <col min="14847" max="14847" width="10.28515625" style="583" customWidth="1"/>
    <col min="14848" max="14848" width="10.140625" style="583" customWidth="1"/>
    <col min="14849" max="14849" width="10" style="583" customWidth="1"/>
    <col min="14850" max="14850" width="10.28515625" style="583" customWidth="1"/>
    <col min="14851" max="14853" width="9.140625" style="583"/>
    <col min="14854" max="14854" width="9.28515625" style="583" customWidth="1"/>
    <col min="14855" max="15093" width="9.140625" style="583"/>
    <col min="15094" max="15094" width="4.140625" style="583" customWidth="1"/>
    <col min="15095" max="15095" width="26.5703125" style="583" customWidth="1"/>
    <col min="15096" max="15096" width="4.7109375" style="583" customWidth="1"/>
    <col min="15097" max="15098" width="10.140625" style="583" customWidth="1"/>
    <col min="15099" max="15099" width="10.7109375" style="583" customWidth="1"/>
    <col min="15100" max="15102" width="10.140625" style="583" customWidth="1"/>
    <col min="15103" max="15103" width="10.28515625" style="583" customWidth="1"/>
    <col min="15104" max="15104" width="10.140625" style="583" customWidth="1"/>
    <col min="15105" max="15105" width="10" style="583" customWidth="1"/>
    <col min="15106" max="15106" width="10.28515625" style="583" customWidth="1"/>
    <col min="15107" max="15109" width="9.140625" style="583"/>
    <col min="15110" max="15110" width="9.28515625" style="583" customWidth="1"/>
    <col min="15111" max="15349" width="9.140625" style="583"/>
    <col min="15350" max="15350" width="4.140625" style="583" customWidth="1"/>
    <col min="15351" max="15351" width="26.5703125" style="583" customWidth="1"/>
    <col min="15352" max="15352" width="4.7109375" style="583" customWidth="1"/>
    <col min="15353" max="15354" width="10.140625" style="583" customWidth="1"/>
    <col min="15355" max="15355" width="10.7109375" style="583" customWidth="1"/>
    <col min="15356" max="15358" width="10.140625" style="583" customWidth="1"/>
    <col min="15359" max="15359" width="10.28515625" style="583" customWidth="1"/>
    <col min="15360" max="15360" width="10.140625" style="583" customWidth="1"/>
    <col min="15361" max="15361" width="10" style="583" customWidth="1"/>
    <col min="15362" max="15362" width="10.28515625" style="583" customWidth="1"/>
    <col min="15363" max="15365" width="9.140625" style="583"/>
    <col min="15366" max="15366" width="9.28515625" style="583" customWidth="1"/>
    <col min="15367" max="15605" width="9.140625" style="583"/>
    <col min="15606" max="15606" width="4.140625" style="583" customWidth="1"/>
    <col min="15607" max="15607" width="26.5703125" style="583" customWidth="1"/>
    <col min="15608" max="15608" width="4.7109375" style="583" customWidth="1"/>
    <col min="15609" max="15610" width="10.140625" style="583" customWidth="1"/>
    <col min="15611" max="15611" width="10.7109375" style="583" customWidth="1"/>
    <col min="15612" max="15614" width="10.140625" style="583" customWidth="1"/>
    <col min="15615" max="15615" width="10.28515625" style="583" customWidth="1"/>
    <col min="15616" max="15616" width="10.140625" style="583" customWidth="1"/>
    <col min="15617" max="15617" width="10" style="583" customWidth="1"/>
    <col min="15618" max="15618" width="10.28515625" style="583" customWidth="1"/>
    <col min="15619" max="15621" width="9.140625" style="583"/>
    <col min="15622" max="15622" width="9.28515625" style="583" customWidth="1"/>
    <col min="15623" max="15861" width="9.140625" style="583"/>
    <col min="15862" max="15862" width="4.140625" style="583" customWidth="1"/>
    <col min="15863" max="15863" width="26.5703125" style="583" customWidth="1"/>
    <col min="15864" max="15864" width="4.7109375" style="583" customWidth="1"/>
    <col min="15865" max="15866" width="10.140625" style="583" customWidth="1"/>
    <col min="15867" max="15867" width="10.7109375" style="583" customWidth="1"/>
    <col min="15868" max="15870" width="10.140625" style="583" customWidth="1"/>
    <col min="15871" max="15871" width="10.28515625" style="583" customWidth="1"/>
    <col min="15872" max="15872" width="10.140625" style="583" customWidth="1"/>
    <col min="15873" max="15873" width="10" style="583" customWidth="1"/>
    <col min="15874" max="15874" width="10.28515625" style="583" customWidth="1"/>
    <col min="15875" max="15877" width="9.140625" style="583"/>
    <col min="15878" max="15878" width="9.28515625" style="583" customWidth="1"/>
    <col min="15879" max="16117" width="9.140625" style="583"/>
    <col min="16118" max="16118" width="4.140625" style="583" customWidth="1"/>
    <col min="16119" max="16119" width="26.5703125" style="583" customWidth="1"/>
    <col min="16120" max="16120" width="4.7109375" style="583" customWidth="1"/>
    <col min="16121" max="16122" width="10.140625" style="583" customWidth="1"/>
    <col min="16123" max="16123" width="10.7109375" style="583" customWidth="1"/>
    <col min="16124" max="16126" width="10.140625" style="583" customWidth="1"/>
    <col min="16127" max="16127" width="10.28515625" style="583" customWidth="1"/>
    <col min="16128" max="16128" width="10.140625" style="583" customWidth="1"/>
    <col min="16129" max="16129" width="10" style="583" customWidth="1"/>
    <col min="16130" max="16130" width="10.28515625" style="583" customWidth="1"/>
    <col min="16131" max="16133" width="9.140625" style="583"/>
    <col min="16134" max="16134" width="9.28515625" style="583" customWidth="1"/>
    <col min="16135" max="16384" width="9.140625" style="583"/>
  </cols>
  <sheetData>
    <row r="1" spans="1:7" ht="24.75" customHeight="1" thickBot="1" x14ac:dyDescent="0.6">
      <c r="A1" s="1344" t="s">
        <v>263</v>
      </c>
      <c r="B1" s="1344"/>
      <c r="C1" s="1344"/>
      <c r="D1" s="1344"/>
      <c r="E1" s="1344"/>
      <c r="F1" s="1344"/>
      <c r="G1" s="1344"/>
    </row>
    <row r="2" spans="1:7" ht="18.75" customHeight="1" x14ac:dyDescent="0.55000000000000004">
      <c r="A2" s="1350" t="s">
        <v>0</v>
      </c>
      <c r="B2" s="584" t="s">
        <v>1</v>
      </c>
      <c r="C2" s="718" t="s">
        <v>2</v>
      </c>
      <c r="D2" s="1338" t="s">
        <v>74</v>
      </c>
      <c r="E2" s="1339"/>
      <c r="F2" s="1339"/>
      <c r="G2" s="1340"/>
    </row>
    <row r="3" spans="1:7" ht="18" customHeight="1" x14ac:dyDescent="0.55000000000000004">
      <c r="A3" s="1351"/>
      <c r="B3" s="1353"/>
      <c r="C3" s="1355"/>
      <c r="D3" s="1347" t="s">
        <v>196</v>
      </c>
      <c r="E3" s="1348"/>
      <c r="F3" s="1348"/>
      <c r="G3" s="1349"/>
    </row>
    <row r="4" spans="1:7" ht="24" customHeight="1" thickBot="1" x14ac:dyDescent="0.6">
      <c r="A4" s="1352"/>
      <c r="B4" s="1354"/>
      <c r="C4" s="1356"/>
      <c r="D4" s="585" t="s">
        <v>40</v>
      </c>
      <c r="E4" s="585" t="s">
        <v>197</v>
      </c>
      <c r="F4" s="585" t="s">
        <v>199</v>
      </c>
      <c r="G4" s="587" t="s">
        <v>3</v>
      </c>
    </row>
    <row r="5" spans="1:7" ht="18" customHeight="1" x14ac:dyDescent="0.55000000000000004">
      <c r="A5" s="588"/>
      <c r="B5" s="589" t="s">
        <v>101</v>
      </c>
      <c r="C5" s="590">
        <v>520000</v>
      </c>
      <c r="D5" s="591"/>
      <c r="E5" s="592"/>
      <c r="F5" s="592"/>
      <c r="G5" s="593"/>
    </row>
    <row r="6" spans="1:7" ht="18" customHeight="1" x14ac:dyDescent="0.55000000000000004">
      <c r="A6" s="610"/>
      <c r="B6" s="611" t="s">
        <v>96</v>
      </c>
      <c r="C6" s="612">
        <v>522000</v>
      </c>
      <c r="D6" s="591"/>
      <c r="E6" s="592"/>
      <c r="F6" s="592"/>
      <c r="G6" s="593"/>
    </row>
    <row r="7" spans="1:7" s="617" customFormat="1" ht="18" customHeight="1" x14ac:dyDescent="0.55000000000000004">
      <c r="A7" s="594">
        <v>7</v>
      </c>
      <c r="B7" s="597" t="s">
        <v>4</v>
      </c>
      <c r="C7" s="613">
        <v>220100</v>
      </c>
      <c r="D7" s="614"/>
      <c r="E7" s="615"/>
      <c r="F7" s="615"/>
      <c r="G7" s="616"/>
    </row>
    <row r="8" spans="1:7" ht="18" customHeight="1" x14ac:dyDescent="0.55000000000000004">
      <c r="A8" s="594">
        <v>8</v>
      </c>
      <c r="B8" s="597" t="s">
        <v>94</v>
      </c>
      <c r="C8" s="613">
        <v>220200</v>
      </c>
      <c r="D8" s="618"/>
      <c r="E8" s="597"/>
      <c r="F8" s="597"/>
      <c r="G8" s="598"/>
    </row>
    <row r="9" spans="1:7" ht="18" customHeight="1" x14ac:dyDescent="0.55000000000000004">
      <c r="A9" s="594">
        <v>9</v>
      </c>
      <c r="B9" s="597" t="s">
        <v>93</v>
      </c>
      <c r="C9" s="613">
        <v>220300</v>
      </c>
      <c r="D9" s="618"/>
      <c r="E9" s="597"/>
      <c r="F9" s="597"/>
      <c r="G9" s="598"/>
    </row>
    <row r="10" spans="1:7" ht="19.5" customHeight="1" x14ac:dyDescent="0.55000000000000004">
      <c r="A10" s="594">
        <v>10</v>
      </c>
      <c r="B10" s="597" t="s">
        <v>5</v>
      </c>
      <c r="C10" s="613">
        <v>220400</v>
      </c>
      <c r="D10" s="596"/>
      <c r="E10" s="597"/>
      <c r="F10" s="597"/>
      <c r="G10" s="600"/>
    </row>
    <row r="11" spans="1:7" ht="18" customHeight="1" x14ac:dyDescent="0.55000000000000004">
      <c r="A11" s="602">
        <v>11</v>
      </c>
      <c r="B11" s="604" t="s">
        <v>97</v>
      </c>
      <c r="C11" s="619">
        <v>220500</v>
      </c>
      <c r="D11" s="620"/>
      <c r="E11" s="604"/>
      <c r="F11" s="604"/>
      <c r="G11" s="621"/>
    </row>
    <row r="12" spans="1:7" ht="18.75" customHeight="1" x14ac:dyDescent="0.55000000000000004">
      <c r="A12" s="594">
        <v>12</v>
      </c>
      <c r="B12" s="622" t="s">
        <v>98</v>
      </c>
      <c r="C12" s="613">
        <v>220600</v>
      </c>
      <c r="D12" s="596"/>
      <c r="E12" s="597"/>
      <c r="F12" s="597"/>
      <c r="G12" s="600"/>
    </row>
    <row r="13" spans="1:7" ht="18.75" customHeight="1" thickBot="1" x14ac:dyDescent="0.6">
      <c r="A13" s="602">
        <v>13</v>
      </c>
      <c r="B13" s="603" t="s">
        <v>99</v>
      </c>
      <c r="C13" s="623">
        <v>220700</v>
      </c>
      <c r="D13" s="620"/>
      <c r="E13" s="604"/>
      <c r="F13" s="604"/>
      <c r="G13" s="621"/>
    </row>
    <row r="14" spans="1:7" ht="18" customHeight="1" thickBot="1" x14ac:dyDescent="0.6">
      <c r="A14" s="606"/>
      <c r="B14" s="607" t="s">
        <v>104</v>
      </c>
      <c r="C14" s="608"/>
      <c r="D14" s="624"/>
      <c r="E14" s="625"/>
      <c r="F14" s="625"/>
      <c r="G14" s="626"/>
    </row>
    <row r="15" spans="1:7" ht="18" customHeight="1" thickBot="1" x14ac:dyDescent="0.6">
      <c r="A15" s="627"/>
      <c r="B15" s="628" t="s">
        <v>105</v>
      </c>
      <c r="C15" s="629"/>
      <c r="D15" s="630"/>
      <c r="E15" s="631"/>
      <c r="F15" s="631"/>
      <c r="G15" s="632"/>
    </row>
    <row r="16" spans="1:7" ht="28.5" customHeight="1" x14ac:dyDescent="0.55000000000000004">
      <c r="A16" s="633"/>
      <c r="B16" s="589" t="s">
        <v>100</v>
      </c>
      <c r="C16" s="634">
        <v>530000</v>
      </c>
      <c r="D16" s="635"/>
      <c r="E16" s="592"/>
      <c r="F16" s="592"/>
      <c r="G16" s="636"/>
    </row>
    <row r="17" spans="1:7" ht="17.25" customHeight="1" x14ac:dyDescent="0.55000000000000004">
      <c r="A17" s="594"/>
      <c r="B17" s="595" t="s">
        <v>8</v>
      </c>
      <c r="C17" s="637"/>
      <c r="D17" s="638"/>
      <c r="E17" s="597"/>
      <c r="F17" s="597"/>
      <c r="G17" s="598"/>
    </row>
    <row r="18" spans="1:7" s="641" customFormat="1" ht="17.25" customHeight="1" x14ac:dyDescent="0.55000000000000004">
      <c r="A18" s="594"/>
      <c r="B18" s="595" t="s">
        <v>9</v>
      </c>
      <c r="C18" s="637">
        <v>531000</v>
      </c>
      <c r="D18" s="639"/>
      <c r="E18" s="639"/>
      <c r="F18" s="639"/>
      <c r="G18" s="640"/>
    </row>
    <row r="19" spans="1:7" ht="18" customHeight="1" x14ac:dyDescent="0.55000000000000004">
      <c r="A19" s="642">
        <v>14</v>
      </c>
      <c r="B19" s="597" t="s">
        <v>58</v>
      </c>
      <c r="C19" s="613">
        <v>310100</v>
      </c>
      <c r="D19" s="596"/>
      <c r="E19" s="597"/>
      <c r="F19" s="597"/>
      <c r="G19" s="600"/>
    </row>
    <row r="20" spans="1:7" ht="18.75" customHeight="1" x14ac:dyDescent="0.55000000000000004">
      <c r="A20" s="642">
        <v>15</v>
      </c>
      <c r="B20" s="597" t="s">
        <v>10</v>
      </c>
      <c r="C20" s="613">
        <v>310200</v>
      </c>
      <c r="D20" s="596"/>
      <c r="E20" s="597"/>
      <c r="F20" s="597"/>
      <c r="G20" s="600"/>
    </row>
    <row r="21" spans="1:7" ht="18" customHeight="1" x14ac:dyDescent="0.55000000000000004">
      <c r="A21" s="642">
        <v>16</v>
      </c>
      <c r="B21" s="597" t="s">
        <v>11</v>
      </c>
      <c r="C21" s="613">
        <v>310300</v>
      </c>
      <c r="D21" s="597"/>
      <c r="E21" s="597"/>
      <c r="F21" s="596"/>
      <c r="G21" s="600"/>
    </row>
    <row r="22" spans="1:7" ht="18" customHeight="1" x14ac:dyDescent="0.55000000000000004">
      <c r="A22" s="642">
        <v>17</v>
      </c>
      <c r="B22" s="597" t="s">
        <v>12</v>
      </c>
      <c r="C22" s="613">
        <v>310400</v>
      </c>
      <c r="D22" s="596"/>
      <c r="E22" s="597"/>
      <c r="F22" s="597"/>
      <c r="G22" s="600"/>
    </row>
    <row r="23" spans="1:7" s="645" customFormat="1" ht="18" customHeight="1" x14ac:dyDescent="0.55000000000000004">
      <c r="A23" s="642">
        <v>18</v>
      </c>
      <c r="B23" s="597" t="s">
        <v>13</v>
      </c>
      <c r="C23" s="613">
        <v>310500</v>
      </c>
      <c r="D23" s="643"/>
      <c r="E23" s="644"/>
      <c r="F23" s="644"/>
      <c r="G23" s="640"/>
    </row>
    <row r="24" spans="1:7" ht="18" customHeight="1" x14ac:dyDescent="0.55000000000000004">
      <c r="A24" s="642">
        <v>19</v>
      </c>
      <c r="B24" s="597" t="s">
        <v>14</v>
      </c>
      <c r="C24" s="613">
        <v>310600</v>
      </c>
      <c r="D24" s="646"/>
      <c r="E24" s="597"/>
      <c r="F24" s="597"/>
      <c r="G24" s="600"/>
    </row>
    <row r="25" spans="1:7" ht="18" customHeight="1" thickBot="1" x14ac:dyDescent="0.6">
      <c r="A25" s="647">
        <v>20</v>
      </c>
      <c r="B25" s="604" t="s">
        <v>15</v>
      </c>
      <c r="C25" s="619">
        <v>310700</v>
      </c>
      <c r="D25" s="648"/>
      <c r="E25" s="604"/>
      <c r="F25" s="604"/>
      <c r="G25" s="621"/>
    </row>
    <row r="26" spans="1:7" ht="20.25" customHeight="1" thickBot="1" x14ac:dyDescent="0.6">
      <c r="A26" s="649"/>
      <c r="B26" s="650" t="s">
        <v>16</v>
      </c>
      <c r="C26" s="651"/>
      <c r="D26" s="652"/>
      <c r="E26" s="625"/>
      <c r="F26" s="625"/>
      <c r="G26" s="626"/>
    </row>
    <row r="27" spans="1:7" ht="18.75" customHeight="1" x14ac:dyDescent="0.55000000000000004">
      <c r="A27" s="653">
        <v>21</v>
      </c>
      <c r="B27" s="592" t="s">
        <v>17</v>
      </c>
      <c r="C27" s="612">
        <v>320100</v>
      </c>
      <c r="D27" s="654"/>
      <c r="E27" s="592"/>
      <c r="F27" s="592"/>
      <c r="G27" s="636"/>
    </row>
    <row r="28" spans="1:7" ht="21" customHeight="1" x14ac:dyDescent="0.55000000000000004">
      <c r="A28" s="642">
        <v>22</v>
      </c>
      <c r="B28" s="597" t="s">
        <v>19</v>
      </c>
      <c r="C28" s="613">
        <v>320200</v>
      </c>
      <c r="D28" s="646"/>
      <c r="E28" s="597"/>
      <c r="F28" s="597"/>
      <c r="G28" s="600"/>
    </row>
    <row r="29" spans="1:7" ht="18" customHeight="1" x14ac:dyDescent="0.55000000000000004">
      <c r="A29" s="642">
        <v>23</v>
      </c>
      <c r="B29" s="655" t="s">
        <v>102</v>
      </c>
      <c r="C29" s="613">
        <v>320300</v>
      </c>
      <c r="D29" s="646"/>
      <c r="E29" s="597"/>
      <c r="F29" s="597"/>
      <c r="G29" s="600"/>
    </row>
    <row r="30" spans="1:7" ht="19.5" customHeight="1" thickBot="1" x14ac:dyDescent="0.6">
      <c r="A30" s="647">
        <v>24</v>
      </c>
      <c r="B30" s="604" t="s">
        <v>18</v>
      </c>
      <c r="C30" s="619">
        <v>320400</v>
      </c>
      <c r="D30" s="656"/>
      <c r="E30" s="656"/>
      <c r="F30" s="656"/>
      <c r="G30" s="657"/>
    </row>
    <row r="31" spans="1:7" s="659" customFormat="1" ht="21.75" customHeight="1" thickBot="1" x14ac:dyDescent="0.6">
      <c r="A31" s="649"/>
      <c r="B31" s="650" t="s">
        <v>20</v>
      </c>
      <c r="C31" s="651">
        <v>532000</v>
      </c>
      <c r="D31" s="658"/>
      <c r="E31" s="658"/>
      <c r="F31" s="658"/>
      <c r="G31" s="632"/>
    </row>
    <row r="32" spans="1:7" x14ac:dyDescent="0.55000000000000004">
      <c r="A32" s="653">
        <v>25</v>
      </c>
      <c r="B32" s="592" t="s">
        <v>21</v>
      </c>
      <c r="C32" s="612">
        <v>330100</v>
      </c>
      <c r="D32" s="635"/>
      <c r="E32" s="592"/>
      <c r="F32" s="592"/>
      <c r="G32" s="593"/>
    </row>
    <row r="33" spans="1:7" x14ac:dyDescent="0.55000000000000004">
      <c r="A33" s="642">
        <v>26</v>
      </c>
      <c r="B33" s="597" t="s">
        <v>22</v>
      </c>
      <c r="C33" s="613">
        <v>330200</v>
      </c>
      <c r="D33" s="596"/>
      <c r="E33" s="597"/>
      <c r="F33" s="597"/>
      <c r="G33" s="600"/>
    </row>
    <row r="34" spans="1:7" x14ac:dyDescent="0.55000000000000004">
      <c r="A34" s="642">
        <v>27</v>
      </c>
      <c r="B34" s="597" t="s">
        <v>23</v>
      </c>
      <c r="C34" s="613">
        <v>330300</v>
      </c>
      <c r="D34" s="596"/>
      <c r="E34" s="597"/>
      <c r="F34" s="597"/>
      <c r="G34" s="600"/>
    </row>
    <row r="35" spans="1:7" x14ac:dyDescent="0.55000000000000004">
      <c r="A35" s="642">
        <v>28</v>
      </c>
      <c r="B35" s="597" t="s">
        <v>106</v>
      </c>
      <c r="C35" s="613">
        <v>330400</v>
      </c>
      <c r="D35" s="646"/>
      <c r="E35" s="597"/>
      <c r="F35" s="597"/>
      <c r="G35" s="600"/>
    </row>
    <row r="36" spans="1:7" x14ac:dyDescent="0.55000000000000004">
      <c r="A36" s="642">
        <v>29</v>
      </c>
      <c r="B36" s="597" t="s">
        <v>107</v>
      </c>
      <c r="C36" s="613">
        <v>330500</v>
      </c>
      <c r="D36" s="646"/>
      <c r="E36" s="597"/>
      <c r="F36" s="597"/>
      <c r="G36" s="600"/>
    </row>
    <row r="37" spans="1:7" x14ac:dyDescent="0.55000000000000004">
      <c r="A37" s="642">
        <v>30</v>
      </c>
      <c r="B37" s="597" t="s">
        <v>24</v>
      </c>
      <c r="C37" s="613">
        <v>330600</v>
      </c>
      <c r="D37" s="596"/>
      <c r="E37" s="597"/>
      <c r="F37" s="597"/>
      <c r="G37" s="600"/>
    </row>
    <row r="38" spans="1:7" x14ac:dyDescent="0.55000000000000004">
      <c r="A38" s="642">
        <v>31</v>
      </c>
      <c r="B38" s="597" t="s">
        <v>25</v>
      </c>
      <c r="C38" s="613">
        <v>330700</v>
      </c>
      <c r="D38" s="638"/>
      <c r="E38" s="597"/>
      <c r="F38" s="597"/>
      <c r="G38" s="600"/>
    </row>
    <row r="39" spans="1:7" x14ac:dyDescent="0.55000000000000004">
      <c r="A39" s="642">
        <v>32</v>
      </c>
      <c r="B39" s="597" t="s">
        <v>59</v>
      </c>
      <c r="C39" s="613">
        <v>330800</v>
      </c>
      <c r="D39" s="660"/>
      <c r="E39" s="660"/>
      <c r="F39" s="660"/>
      <c r="G39" s="640"/>
    </row>
    <row r="40" spans="1:7" x14ac:dyDescent="0.55000000000000004">
      <c r="A40" s="642">
        <v>33</v>
      </c>
      <c r="B40" s="597" t="s">
        <v>60</v>
      </c>
      <c r="C40" s="613">
        <v>330900</v>
      </c>
      <c r="D40" s="638"/>
      <c r="E40" s="597"/>
      <c r="F40" s="597"/>
      <c r="G40" s="598"/>
    </row>
    <row r="41" spans="1:7" x14ac:dyDescent="0.55000000000000004">
      <c r="A41" s="642">
        <v>34</v>
      </c>
      <c r="B41" s="597" t="s">
        <v>108</v>
      </c>
      <c r="C41" s="613">
        <v>331000</v>
      </c>
      <c r="D41" s="646"/>
      <c r="E41" s="646"/>
      <c r="F41" s="646"/>
      <c r="G41" s="600"/>
    </row>
    <row r="42" spans="1:7" x14ac:dyDescent="0.55000000000000004">
      <c r="A42" s="642">
        <v>35</v>
      </c>
      <c r="B42" s="597" t="s">
        <v>51</v>
      </c>
      <c r="C42" s="613">
        <v>331100</v>
      </c>
      <c r="D42" s="646"/>
      <c r="E42" s="646"/>
      <c r="F42" s="646"/>
      <c r="G42" s="661"/>
    </row>
    <row r="43" spans="1:7" x14ac:dyDescent="0.55000000000000004">
      <c r="A43" s="642">
        <v>36</v>
      </c>
      <c r="B43" s="597" t="s">
        <v>52</v>
      </c>
      <c r="C43" s="613">
        <v>331200</v>
      </c>
      <c r="D43" s="638"/>
      <c r="E43" s="597"/>
      <c r="F43" s="597"/>
      <c r="G43" s="598"/>
    </row>
    <row r="44" spans="1:7" x14ac:dyDescent="0.55000000000000004">
      <c r="A44" s="642">
        <v>37</v>
      </c>
      <c r="B44" s="597" t="s">
        <v>109</v>
      </c>
      <c r="C44" s="613">
        <v>331300</v>
      </c>
      <c r="D44" s="660"/>
      <c r="E44" s="660"/>
      <c r="F44" s="660"/>
      <c r="G44" s="640"/>
    </row>
    <row r="45" spans="1:7" x14ac:dyDescent="0.55000000000000004">
      <c r="A45" s="642">
        <v>38</v>
      </c>
      <c r="B45" s="597" t="s">
        <v>26</v>
      </c>
      <c r="C45" s="613">
        <v>331400</v>
      </c>
      <c r="D45" s="601"/>
      <c r="E45" s="597"/>
      <c r="F45" s="597"/>
      <c r="G45" s="598"/>
    </row>
    <row r="46" spans="1:7" x14ac:dyDescent="0.55000000000000004">
      <c r="A46" s="642">
        <v>39</v>
      </c>
      <c r="B46" s="597" t="s">
        <v>110</v>
      </c>
      <c r="C46" s="613">
        <v>331500</v>
      </c>
      <c r="D46" s="596"/>
      <c r="E46" s="597"/>
      <c r="F46" s="597"/>
      <c r="G46" s="600"/>
    </row>
    <row r="47" spans="1:7" x14ac:dyDescent="0.55000000000000004">
      <c r="A47" s="642">
        <v>40</v>
      </c>
      <c r="B47" s="597" t="s">
        <v>111</v>
      </c>
      <c r="C47" s="613">
        <v>331600</v>
      </c>
      <c r="D47" s="638"/>
      <c r="E47" s="597"/>
      <c r="F47" s="597"/>
      <c r="G47" s="598"/>
    </row>
    <row r="48" spans="1:7" ht="23.25" thickBot="1" x14ac:dyDescent="0.6">
      <c r="A48" s="647">
        <v>41</v>
      </c>
      <c r="B48" s="604" t="s">
        <v>53</v>
      </c>
      <c r="C48" s="619">
        <v>331700</v>
      </c>
      <c r="D48" s="662"/>
      <c r="E48" s="662"/>
      <c r="F48" s="662"/>
      <c r="G48" s="663"/>
    </row>
    <row r="49" spans="1:7" s="719" customFormat="1" ht="23.25" thickBot="1" x14ac:dyDescent="0.6">
      <c r="A49" s="649"/>
      <c r="B49" s="650" t="s">
        <v>27</v>
      </c>
      <c r="C49" s="651">
        <v>533000</v>
      </c>
      <c r="D49" s="664"/>
      <c r="E49" s="664"/>
      <c r="F49" s="664"/>
      <c r="G49" s="665"/>
    </row>
    <row r="50" spans="1:7" s="723" customFormat="1" ht="23.25" thickBot="1" x14ac:dyDescent="0.6">
      <c r="A50" s="667"/>
      <c r="B50" s="668" t="s">
        <v>194</v>
      </c>
      <c r="C50" s="669"/>
      <c r="D50" s="720"/>
      <c r="E50" s="721"/>
      <c r="F50" s="721"/>
      <c r="G50" s="722"/>
    </row>
    <row r="51" spans="1:7" s="723" customFormat="1" x14ac:dyDescent="0.55000000000000004">
      <c r="A51" s="724"/>
      <c r="B51" s="725" t="s">
        <v>29</v>
      </c>
      <c r="C51" s="726">
        <v>534000</v>
      </c>
      <c r="D51" s="727"/>
      <c r="E51" s="728"/>
      <c r="F51" s="728"/>
      <c r="G51" s="729"/>
    </row>
    <row r="52" spans="1:7" s="723" customFormat="1" x14ac:dyDescent="0.55000000000000004">
      <c r="A52" s="730">
        <v>42</v>
      </c>
      <c r="B52" s="731" t="s">
        <v>30</v>
      </c>
      <c r="C52" s="732">
        <v>340100</v>
      </c>
      <c r="D52" s="733"/>
      <c r="E52" s="731"/>
      <c r="F52" s="731"/>
      <c r="G52" s="734"/>
    </row>
    <row r="53" spans="1:7" s="735" customFormat="1" x14ac:dyDescent="0.55000000000000004">
      <c r="A53" s="730">
        <v>43</v>
      </c>
      <c r="B53" s="731" t="s">
        <v>31</v>
      </c>
      <c r="C53" s="732">
        <v>340200</v>
      </c>
      <c r="D53" s="676"/>
      <c r="E53" s="677"/>
      <c r="F53" s="677"/>
      <c r="G53" s="678"/>
    </row>
    <row r="54" spans="1:7" s="719" customFormat="1" x14ac:dyDescent="0.55000000000000004">
      <c r="A54" s="730">
        <v>44</v>
      </c>
      <c r="B54" s="731" t="s">
        <v>32</v>
      </c>
      <c r="C54" s="732">
        <v>340300</v>
      </c>
      <c r="D54" s="736"/>
      <c r="E54" s="731"/>
      <c r="F54" s="731"/>
      <c r="G54" s="734"/>
    </row>
    <row r="55" spans="1:7" s="737" customFormat="1" x14ac:dyDescent="0.55000000000000004">
      <c r="A55" s="730">
        <v>45</v>
      </c>
      <c r="B55" s="731" t="s">
        <v>33</v>
      </c>
      <c r="C55" s="732">
        <v>340400</v>
      </c>
      <c r="D55" s="680"/>
      <c r="E55" s="680"/>
      <c r="F55" s="680"/>
      <c r="G55" s="681"/>
    </row>
    <row r="56" spans="1:7" ht="23.25" thickBot="1" x14ac:dyDescent="0.6">
      <c r="A56" s="647">
        <v>46</v>
      </c>
      <c r="B56" s="604" t="s">
        <v>120</v>
      </c>
      <c r="C56" s="619">
        <v>340500</v>
      </c>
      <c r="D56" s="620"/>
      <c r="E56" s="604"/>
      <c r="F56" s="604"/>
      <c r="G56" s="605"/>
    </row>
    <row r="57" spans="1:7" ht="23.25" thickBot="1" x14ac:dyDescent="0.6">
      <c r="A57" s="667"/>
      <c r="B57" s="668" t="s">
        <v>34</v>
      </c>
      <c r="C57" s="669"/>
      <c r="D57" s="625"/>
      <c r="E57" s="625"/>
      <c r="F57" s="625"/>
      <c r="G57" s="671"/>
    </row>
    <row r="58" spans="1:7" x14ac:dyDescent="0.55000000000000004">
      <c r="A58" s="653"/>
      <c r="B58" s="673" t="s">
        <v>112</v>
      </c>
      <c r="C58" s="612">
        <v>560000</v>
      </c>
      <c r="D58" s="635"/>
      <c r="E58" s="592"/>
      <c r="F58" s="592"/>
      <c r="G58" s="593"/>
    </row>
    <row r="59" spans="1:7" x14ac:dyDescent="0.55000000000000004">
      <c r="A59" s="642">
        <v>47</v>
      </c>
      <c r="B59" s="597" t="s">
        <v>113</v>
      </c>
      <c r="C59" s="613">
        <v>610100</v>
      </c>
      <c r="D59" s="596"/>
      <c r="E59" s="597"/>
      <c r="F59" s="597"/>
      <c r="G59" s="598"/>
    </row>
    <row r="60" spans="1:7" x14ac:dyDescent="0.55000000000000004">
      <c r="A60" s="642">
        <v>48</v>
      </c>
      <c r="B60" s="597" t="s">
        <v>114</v>
      </c>
      <c r="C60" s="613">
        <v>610200</v>
      </c>
      <c r="D60" s="596"/>
      <c r="E60" s="597"/>
      <c r="F60" s="597"/>
      <c r="G60" s="598"/>
    </row>
    <row r="61" spans="1:7" x14ac:dyDescent="0.55000000000000004">
      <c r="A61" s="642">
        <v>49</v>
      </c>
      <c r="B61" s="597" t="s">
        <v>115</v>
      </c>
      <c r="C61" s="613">
        <v>610300</v>
      </c>
      <c r="D61" s="596"/>
      <c r="E61" s="597"/>
      <c r="F61" s="597"/>
      <c r="G61" s="598"/>
    </row>
    <row r="62" spans="1:7" ht="23.25" thickBot="1" x14ac:dyDescent="0.6">
      <c r="A62" s="647">
        <v>50</v>
      </c>
      <c r="B62" s="683" t="s">
        <v>116</v>
      </c>
      <c r="C62" s="619">
        <v>610400</v>
      </c>
      <c r="D62" s="620"/>
      <c r="E62" s="604"/>
      <c r="F62" s="604"/>
      <c r="G62" s="605"/>
    </row>
    <row r="63" spans="1:7" ht="18.75" customHeight="1" thickBot="1" x14ac:dyDescent="0.6">
      <c r="A63" s="684"/>
      <c r="B63" s="668" t="s">
        <v>161</v>
      </c>
      <c r="C63" s="669"/>
      <c r="D63" s="624"/>
      <c r="E63" s="625"/>
      <c r="F63" s="625"/>
      <c r="G63" s="671"/>
    </row>
    <row r="64" spans="1:7" x14ac:dyDescent="0.55000000000000004">
      <c r="A64" s="685"/>
      <c r="B64" s="673" t="s">
        <v>117</v>
      </c>
      <c r="C64" s="612">
        <v>550000</v>
      </c>
      <c r="D64" s="635"/>
      <c r="E64" s="592"/>
      <c r="F64" s="592"/>
      <c r="G64" s="593"/>
    </row>
    <row r="65" spans="1:7" ht="23.25" thickBot="1" x14ac:dyDescent="0.6">
      <c r="A65" s="647">
        <v>51</v>
      </c>
      <c r="B65" s="604" t="s">
        <v>118</v>
      </c>
      <c r="C65" s="619"/>
      <c r="D65" s="620"/>
      <c r="E65" s="604"/>
      <c r="F65" s="604"/>
      <c r="G65" s="605"/>
    </row>
    <row r="66" spans="1:7" ht="23.25" thickBot="1" x14ac:dyDescent="0.6">
      <c r="A66" s="686"/>
      <c r="B66" s="687" t="s">
        <v>162</v>
      </c>
      <c r="C66" s="688"/>
      <c r="D66" s="624"/>
      <c r="E66" s="625"/>
      <c r="F66" s="625"/>
      <c r="G66" s="671"/>
    </row>
    <row r="67" spans="1:7" ht="23.25" thickBot="1" x14ac:dyDescent="0.6">
      <c r="A67" s="689"/>
      <c r="B67" s="690" t="s">
        <v>35</v>
      </c>
      <c r="C67" s="691"/>
      <c r="D67" s="624"/>
      <c r="E67" s="625"/>
      <c r="F67" s="625"/>
      <c r="G67" s="671"/>
    </row>
    <row r="68" spans="1:7" x14ac:dyDescent="0.55000000000000004">
      <c r="A68" s="653"/>
      <c r="B68" s="611" t="s">
        <v>119</v>
      </c>
      <c r="C68" s="692"/>
      <c r="D68" s="635"/>
      <c r="E68" s="592"/>
      <c r="F68" s="592"/>
      <c r="G68" s="593"/>
    </row>
    <row r="69" spans="1:7" x14ac:dyDescent="0.55000000000000004">
      <c r="A69" s="642"/>
      <c r="B69" s="693" t="s">
        <v>36</v>
      </c>
      <c r="C69" s="613">
        <v>541000</v>
      </c>
      <c r="D69" s="596"/>
      <c r="E69" s="597"/>
      <c r="F69" s="597"/>
      <c r="G69" s="598"/>
    </row>
    <row r="70" spans="1:7" x14ac:dyDescent="0.55000000000000004">
      <c r="A70" s="642">
        <v>52</v>
      </c>
      <c r="B70" s="599" t="s">
        <v>121</v>
      </c>
      <c r="C70" s="613">
        <v>410100</v>
      </c>
      <c r="D70" s="596"/>
      <c r="E70" s="597"/>
      <c r="F70" s="597"/>
      <c r="G70" s="598"/>
    </row>
    <row r="71" spans="1:7" x14ac:dyDescent="0.55000000000000004">
      <c r="A71" s="642">
        <v>53</v>
      </c>
      <c r="B71" s="599" t="s">
        <v>122</v>
      </c>
      <c r="C71" s="613">
        <v>410200</v>
      </c>
      <c r="D71" s="596"/>
      <c r="E71" s="597"/>
      <c r="F71" s="597"/>
      <c r="G71" s="598"/>
    </row>
    <row r="72" spans="1:7" x14ac:dyDescent="0.55000000000000004">
      <c r="A72" s="642">
        <v>54</v>
      </c>
      <c r="B72" s="599" t="s">
        <v>123</v>
      </c>
      <c r="C72" s="613">
        <v>410300</v>
      </c>
      <c r="D72" s="596"/>
      <c r="E72" s="597"/>
      <c r="F72" s="597"/>
      <c r="G72" s="598"/>
    </row>
    <row r="73" spans="1:7" x14ac:dyDescent="0.55000000000000004">
      <c r="A73" s="642">
        <v>55</v>
      </c>
      <c r="B73" s="599" t="s">
        <v>124</v>
      </c>
      <c r="C73" s="613">
        <v>410400</v>
      </c>
      <c r="D73" s="596"/>
      <c r="E73" s="597"/>
      <c r="F73" s="597"/>
      <c r="G73" s="598"/>
    </row>
    <row r="74" spans="1:7" x14ac:dyDescent="0.55000000000000004">
      <c r="A74" s="642">
        <v>56</v>
      </c>
      <c r="B74" s="599" t="s">
        <v>125</v>
      </c>
      <c r="C74" s="613">
        <v>410500</v>
      </c>
      <c r="D74" s="596"/>
      <c r="E74" s="597"/>
      <c r="F74" s="597"/>
      <c r="G74" s="598"/>
    </row>
    <row r="75" spans="1:7" x14ac:dyDescent="0.55000000000000004">
      <c r="A75" s="642">
        <v>57</v>
      </c>
      <c r="B75" s="599" t="s">
        <v>126</v>
      </c>
      <c r="C75" s="613">
        <v>410600</v>
      </c>
      <c r="D75" s="596"/>
      <c r="E75" s="597"/>
      <c r="F75" s="597"/>
      <c r="G75" s="598"/>
    </row>
    <row r="76" spans="1:7" x14ac:dyDescent="0.55000000000000004">
      <c r="A76" s="642">
        <v>58</v>
      </c>
      <c r="B76" s="599" t="s">
        <v>127</v>
      </c>
      <c r="C76" s="613">
        <v>410700</v>
      </c>
      <c r="D76" s="596"/>
      <c r="E76" s="597"/>
      <c r="F76" s="597"/>
      <c r="G76" s="598"/>
    </row>
    <row r="77" spans="1:7" x14ac:dyDescent="0.55000000000000004">
      <c r="A77" s="642">
        <v>59</v>
      </c>
      <c r="B77" s="599" t="s">
        <v>128</v>
      </c>
      <c r="C77" s="613">
        <v>410800</v>
      </c>
      <c r="D77" s="596"/>
      <c r="E77" s="597"/>
      <c r="F77" s="597"/>
      <c r="G77" s="598"/>
    </row>
    <row r="78" spans="1:7" x14ac:dyDescent="0.55000000000000004">
      <c r="A78" s="642">
        <v>60</v>
      </c>
      <c r="B78" s="599" t="s">
        <v>129</v>
      </c>
      <c r="C78" s="613">
        <v>410900</v>
      </c>
      <c r="D78" s="596"/>
      <c r="E78" s="597"/>
      <c r="F78" s="597"/>
      <c r="G78" s="598"/>
    </row>
    <row r="79" spans="1:7" x14ac:dyDescent="0.55000000000000004">
      <c r="A79" s="642">
        <v>61</v>
      </c>
      <c r="B79" s="599" t="s">
        <v>130</v>
      </c>
      <c r="C79" s="613">
        <v>411000</v>
      </c>
      <c r="D79" s="596"/>
      <c r="E79" s="597"/>
      <c r="F79" s="597"/>
      <c r="G79" s="598"/>
    </row>
    <row r="80" spans="1:7" x14ac:dyDescent="0.55000000000000004">
      <c r="A80" s="642">
        <v>62</v>
      </c>
      <c r="B80" s="599" t="s">
        <v>131</v>
      </c>
      <c r="C80" s="613">
        <v>411100</v>
      </c>
      <c r="D80" s="596"/>
      <c r="E80" s="597"/>
      <c r="F80" s="597"/>
      <c r="G80" s="598"/>
    </row>
    <row r="81" spans="1:7" x14ac:dyDescent="0.55000000000000004">
      <c r="A81" s="642">
        <v>63</v>
      </c>
      <c r="B81" s="599" t="s">
        <v>132</v>
      </c>
      <c r="C81" s="613">
        <v>411200</v>
      </c>
      <c r="D81" s="596"/>
      <c r="E81" s="597"/>
      <c r="F81" s="597"/>
      <c r="G81" s="598"/>
    </row>
    <row r="82" spans="1:7" x14ac:dyDescent="0.55000000000000004">
      <c r="A82" s="642">
        <v>64</v>
      </c>
      <c r="B82" s="599" t="s">
        <v>133</v>
      </c>
      <c r="C82" s="613">
        <v>411300</v>
      </c>
      <c r="D82" s="596"/>
      <c r="E82" s="597"/>
      <c r="F82" s="597"/>
      <c r="G82" s="598"/>
    </row>
    <row r="83" spans="1:7" x14ac:dyDescent="0.55000000000000004">
      <c r="A83" s="642">
        <v>65</v>
      </c>
      <c r="B83" s="599" t="s">
        <v>134</v>
      </c>
      <c r="C83" s="613">
        <v>411400</v>
      </c>
      <c r="D83" s="596"/>
      <c r="E83" s="597"/>
      <c r="F83" s="597"/>
      <c r="G83" s="598"/>
    </row>
    <row r="84" spans="1:7" x14ac:dyDescent="0.55000000000000004">
      <c r="A84" s="642">
        <v>66</v>
      </c>
      <c r="B84" s="599" t="s">
        <v>135</v>
      </c>
      <c r="C84" s="613">
        <v>411500</v>
      </c>
      <c r="D84" s="596"/>
      <c r="E84" s="597"/>
      <c r="F84" s="597"/>
      <c r="G84" s="598"/>
    </row>
    <row r="85" spans="1:7" x14ac:dyDescent="0.55000000000000004">
      <c r="A85" s="642">
        <v>67</v>
      </c>
      <c r="B85" s="599" t="s">
        <v>136</v>
      </c>
      <c r="C85" s="613">
        <v>411600</v>
      </c>
      <c r="D85" s="596"/>
      <c r="E85" s="597"/>
      <c r="F85" s="597"/>
      <c r="G85" s="598"/>
    </row>
    <row r="86" spans="1:7" x14ac:dyDescent="0.55000000000000004">
      <c r="A86" s="642">
        <v>68</v>
      </c>
      <c r="B86" s="599" t="s">
        <v>137</v>
      </c>
      <c r="C86" s="613">
        <v>411700</v>
      </c>
      <c r="D86" s="596"/>
      <c r="E86" s="597"/>
      <c r="F86" s="597"/>
      <c r="G86" s="598"/>
    </row>
    <row r="87" spans="1:7" ht="23.25" thickBot="1" x14ac:dyDescent="0.6">
      <c r="A87" s="647">
        <v>69</v>
      </c>
      <c r="B87" s="603" t="s">
        <v>138</v>
      </c>
      <c r="C87" s="619">
        <v>411800</v>
      </c>
      <c r="D87" s="620"/>
      <c r="E87" s="604"/>
      <c r="F87" s="604"/>
      <c r="G87" s="605"/>
    </row>
    <row r="88" spans="1:7" ht="23.25" thickBot="1" x14ac:dyDescent="0.6">
      <c r="A88" s="694"/>
      <c r="B88" s="695" t="s">
        <v>140</v>
      </c>
      <c r="C88" s="696"/>
      <c r="D88" s="624"/>
      <c r="E88" s="625"/>
      <c r="F88" s="625"/>
      <c r="G88" s="671"/>
    </row>
    <row r="89" spans="1:7" x14ac:dyDescent="0.55000000000000004">
      <c r="A89" s="653"/>
      <c r="B89" s="697" t="s">
        <v>37</v>
      </c>
      <c r="C89" s="612">
        <v>542000</v>
      </c>
      <c r="D89" s="635"/>
      <c r="E89" s="592"/>
      <c r="F89" s="592"/>
      <c r="G89" s="593"/>
    </row>
    <row r="90" spans="1:7" ht="23.25" thickBot="1" x14ac:dyDescent="0.6">
      <c r="A90" s="647">
        <v>70</v>
      </c>
      <c r="B90" s="698"/>
      <c r="C90" s="619"/>
      <c r="D90" s="620"/>
      <c r="E90" s="604"/>
      <c r="F90" s="604"/>
      <c r="G90" s="605"/>
    </row>
    <row r="91" spans="1:7" ht="23.25" thickBot="1" x14ac:dyDescent="0.6">
      <c r="A91" s="694"/>
      <c r="B91" s="695" t="s">
        <v>141</v>
      </c>
      <c r="C91" s="705"/>
      <c r="D91" s="624"/>
      <c r="E91" s="625"/>
      <c r="F91" s="625"/>
      <c r="G91" s="671"/>
    </row>
    <row r="92" spans="1:7" ht="23.25" thickBot="1" x14ac:dyDescent="0.6">
      <c r="A92" s="706"/>
      <c r="B92" s="707" t="s">
        <v>38</v>
      </c>
      <c r="C92" s="708"/>
      <c r="D92" s="624"/>
      <c r="E92" s="625"/>
      <c r="F92" s="625"/>
      <c r="G92" s="671"/>
    </row>
    <row r="93" spans="1:7" x14ac:dyDescent="0.55000000000000004">
      <c r="A93" s="653"/>
      <c r="B93" s="611" t="s">
        <v>39</v>
      </c>
      <c r="C93" s="612">
        <v>510000</v>
      </c>
      <c r="D93" s="635"/>
      <c r="E93" s="592"/>
      <c r="F93" s="592"/>
      <c r="G93" s="593"/>
    </row>
    <row r="94" spans="1:7" x14ac:dyDescent="0.55000000000000004">
      <c r="A94" s="642">
        <v>71</v>
      </c>
      <c r="B94" s="597" t="s">
        <v>142</v>
      </c>
      <c r="C94" s="613">
        <v>110100</v>
      </c>
      <c r="D94" s="596"/>
      <c r="E94" s="597"/>
      <c r="F94" s="597"/>
      <c r="G94" s="598"/>
    </row>
    <row r="95" spans="1:7" x14ac:dyDescent="0.55000000000000004">
      <c r="A95" s="642">
        <v>72</v>
      </c>
      <c r="B95" s="597" t="s">
        <v>143</v>
      </c>
      <c r="C95" s="613">
        <v>110200</v>
      </c>
      <c r="D95" s="596"/>
      <c r="E95" s="597"/>
      <c r="F95" s="597"/>
      <c r="G95" s="598"/>
    </row>
    <row r="96" spans="1:7" x14ac:dyDescent="0.55000000000000004">
      <c r="A96" s="642">
        <v>73</v>
      </c>
      <c r="B96" s="597" t="s">
        <v>144</v>
      </c>
      <c r="C96" s="613">
        <v>110300</v>
      </c>
      <c r="D96" s="596"/>
      <c r="E96" s="597"/>
      <c r="F96" s="597"/>
      <c r="G96" s="598"/>
    </row>
    <row r="97" spans="1:7" x14ac:dyDescent="0.55000000000000004">
      <c r="A97" s="642">
        <v>74</v>
      </c>
      <c r="B97" s="597" t="s">
        <v>157</v>
      </c>
      <c r="C97" s="613">
        <v>110400</v>
      </c>
      <c r="D97" s="596"/>
      <c r="E97" s="597"/>
      <c r="F97" s="597"/>
      <c r="G97" s="598"/>
    </row>
    <row r="98" spans="1:7" x14ac:dyDescent="0.55000000000000004">
      <c r="A98" s="642">
        <v>75</v>
      </c>
      <c r="B98" s="597" t="s">
        <v>158</v>
      </c>
      <c r="C98" s="613">
        <v>110500</v>
      </c>
      <c r="D98" s="596"/>
      <c r="E98" s="597"/>
      <c r="F98" s="597"/>
      <c r="G98" s="598"/>
    </row>
    <row r="99" spans="1:7" x14ac:dyDescent="0.55000000000000004">
      <c r="A99" s="642">
        <v>76</v>
      </c>
      <c r="B99" s="597" t="s">
        <v>159</v>
      </c>
      <c r="C99" s="613">
        <v>110600</v>
      </c>
      <c r="D99" s="596"/>
      <c r="E99" s="597"/>
      <c r="F99" s="597"/>
      <c r="G99" s="598"/>
    </row>
    <row r="100" spans="1:7" x14ac:dyDescent="0.55000000000000004">
      <c r="A100" s="642">
        <v>77</v>
      </c>
      <c r="B100" s="597" t="s">
        <v>145</v>
      </c>
      <c r="C100" s="613">
        <v>110700</v>
      </c>
      <c r="D100" s="596"/>
      <c r="E100" s="597"/>
      <c r="F100" s="597"/>
      <c r="G100" s="598"/>
    </row>
    <row r="101" spans="1:7" x14ac:dyDescent="0.55000000000000004">
      <c r="A101" s="642">
        <v>78</v>
      </c>
      <c r="B101" s="597" t="s">
        <v>146</v>
      </c>
      <c r="C101" s="613">
        <v>110800</v>
      </c>
      <c r="D101" s="596"/>
      <c r="E101" s="597"/>
      <c r="F101" s="597"/>
      <c r="G101" s="598"/>
    </row>
    <row r="102" spans="1:7" x14ac:dyDescent="0.55000000000000004">
      <c r="A102" s="642">
        <v>79</v>
      </c>
      <c r="B102" s="597" t="s">
        <v>147</v>
      </c>
      <c r="C102" s="613">
        <v>110900</v>
      </c>
      <c r="D102" s="596"/>
      <c r="E102" s="597"/>
      <c r="F102" s="597"/>
      <c r="G102" s="598"/>
    </row>
    <row r="103" spans="1:7" x14ac:dyDescent="0.55000000000000004">
      <c r="A103" s="642">
        <v>80</v>
      </c>
      <c r="B103" s="597" t="s">
        <v>148</v>
      </c>
      <c r="C103" s="613">
        <v>111000</v>
      </c>
      <c r="D103" s="596"/>
      <c r="E103" s="597"/>
      <c r="F103" s="597"/>
      <c r="G103" s="598"/>
    </row>
    <row r="104" spans="1:7" x14ac:dyDescent="0.55000000000000004">
      <c r="A104" s="642">
        <v>81</v>
      </c>
      <c r="B104" s="597" t="s">
        <v>149</v>
      </c>
      <c r="C104" s="613">
        <v>111100</v>
      </c>
      <c r="D104" s="596"/>
      <c r="E104" s="597"/>
      <c r="F104" s="597"/>
      <c r="G104" s="598"/>
    </row>
    <row r="105" spans="1:7" x14ac:dyDescent="0.55000000000000004">
      <c r="A105" s="642">
        <v>82</v>
      </c>
      <c r="B105" s="597" t="s">
        <v>150</v>
      </c>
      <c r="C105" s="613">
        <v>111200</v>
      </c>
      <c r="D105" s="596"/>
      <c r="E105" s="597"/>
      <c r="F105" s="597"/>
      <c r="G105" s="598"/>
    </row>
    <row r="106" spans="1:7" x14ac:dyDescent="0.55000000000000004">
      <c r="A106" s="642">
        <v>83</v>
      </c>
      <c r="B106" s="597" t="s">
        <v>151</v>
      </c>
      <c r="C106" s="613">
        <v>120100</v>
      </c>
      <c r="D106" s="596"/>
      <c r="E106" s="597"/>
      <c r="F106" s="597"/>
      <c r="G106" s="598"/>
    </row>
    <row r="107" spans="1:7" x14ac:dyDescent="0.55000000000000004">
      <c r="A107" s="642">
        <v>84</v>
      </c>
      <c r="B107" s="597" t="s">
        <v>152</v>
      </c>
      <c r="C107" s="613">
        <v>120200</v>
      </c>
      <c r="D107" s="596"/>
      <c r="E107" s="597"/>
      <c r="F107" s="597"/>
      <c r="G107" s="598"/>
    </row>
    <row r="108" spans="1:7" x14ac:dyDescent="0.55000000000000004">
      <c r="A108" s="642">
        <v>85</v>
      </c>
      <c r="B108" s="597" t="s">
        <v>153</v>
      </c>
      <c r="C108" s="613">
        <v>120300</v>
      </c>
      <c r="D108" s="596"/>
      <c r="E108" s="597"/>
      <c r="F108" s="597"/>
      <c r="G108" s="598"/>
    </row>
    <row r="109" spans="1:7" x14ac:dyDescent="0.55000000000000004">
      <c r="A109" s="642">
        <v>86</v>
      </c>
      <c r="B109" s="597" t="s">
        <v>154</v>
      </c>
      <c r="C109" s="613">
        <v>120600</v>
      </c>
      <c r="D109" s="596"/>
      <c r="E109" s="597"/>
      <c r="F109" s="597"/>
      <c r="G109" s="598"/>
    </row>
    <row r="110" spans="1:7" x14ac:dyDescent="0.55000000000000004">
      <c r="A110" s="642">
        <v>87</v>
      </c>
      <c r="B110" s="597" t="s">
        <v>155</v>
      </c>
      <c r="C110" s="613">
        <v>120700</v>
      </c>
      <c r="D110" s="596"/>
      <c r="E110" s="597"/>
      <c r="F110" s="597"/>
      <c r="G110" s="598"/>
    </row>
    <row r="111" spans="1:7" ht="23.25" thickBot="1" x14ac:dyDescent="0.6">
      <c r="A111" s="647">
        <v>88</v>
      </c>
      <c r="B111" s="604" t="s">
        <v>156</v>
      </c>
      <c r="C111" s="619">
        <v>120900</v>
      </c>
      <c r="D111" s="620"/>
      <c r="E111" s="604"/>
      <c r="F111" s="604"/>
      <c r="G111" s="605"/>
    </row>
    <row r="112" spans="1:7" ht="23.25" thickBot="1" x14ac:dyDescent="0.6">
      <c r="A112" s="710"/>
      <c r="B112" s="711" t="s">
        <v>160</v>
      </c>
      <c r="C112" s="608"/>
      <c r="D112" s="624"/>
      <c r="E112" s="625"/>
      <c r="F112" s="625"/>
      <c r="G112" s="671"/>
    </row>
    <row r="113" spans="1:7" ht="23.25" thickBot="1" x14ac:dyDescent="0.6">
      <c r="A113" s="712"/>
      <c r="B113" s="713" t="s">
        <v>250</v>
      </c>
      <c r="C113" s="714"/>
      <c r="D113" s="624"/>
      <c r="E113" s="625"/>
      <c r="F113" s="625"/>
      <c r="G113" s="671"/>
    </row>
  </sheetData>
  <mergeCells count="6">
    <mergeCell ref="A1:G1"/>
    <mergeCell ref="A2:A4"/>
    <mergeCell ref="D2:G2"/>
    <mergeCell ref="B3:B4"/>
    <mergeCell ref="C3:C4"/>
    <mergeCell ref="D3:G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view="pageBreakPreview" zoomScale="91" zoomScaleSheetLayoutView="91" workbookViewId="0">
      <selection activeCell="D12" sqref="D12"/>
    </sheetView>
  </sheetViews>
  <sheetFormatPr defaultRowHeight="22.5" x14ac:dyDescent="0.55000000000000004"/>
  <cols>
    <col min="1" max="1" width="4.140625" style="715" customWidth="1"/>
    <col min="2" max="2" width="19.85546875" style="1619" customWidth="1"/>
    <col min="3" max="3" width="8.5703125" style="1620" customWidth="1"/>
    <col min="4" max="4" width="8.7109375" style="717" customWidth="1"/>
    <col min="5" max="5" width="8" style="583" customWidth="1"/>
    <col min="6" max="6" width="9" style="583" customWidth="1"/>
    <col min="7" max="8" width="8.140625" style="583" customWidth="1"/>
    <col min="9" max="9" width="7.28515625" style="583" customWidth="1"/>
    <col min="10" max="10" width="10.42578125" style="583" customWidth="1"/>
    <col min="11" max="11" width="9.140625" style="583" customWidth="1"/>
    <col min="12" max="12" width="8.140625" style="583" customWidth="1"/>
    <col min="13" max="13" width="8.7109375" style="583" customWidth="1"/>
    <col min="14" max="14" width="11.7109375" style="583" customWidth="1"/>
    <col min="15" max="15" width="8" style="583" customWidth="1"/>
    <col min="16" max="254" width="9.140625" style="583"/>
    <col min="255" max="255" width="4.140625" style="583" customWidth="1"/>
    <col min="256" max="256" width="26.5703125" style="583" customWidth="1"/>
    <col min="257" max="257" width="4.7109375" style="583" customWidth="1"/>
    <col min="258" max="259" width="10.140625" style="583" customWidth="1"/>
    <col min="260" max="260" width="10.7109375" style="583" customWidth="1"/>
    <col min="261" max="263" width="10.140625" style="583" customWidth="1"/>
    <col min="264" max="264" width="10.28515625" style="583" customWidth="1"/>
    <col min="265" max="265" width="10.140625" style="583" customWidth="1"/>
    <col min="266" max="266" width="10" style="583" customWidth="1"/>
    <col min="267" max="267" width="10.28515625" style="583" customWidth="1"/>
    <col min="268" max="270" width="9.140625" style="583"/>
    <col min="271" max="271" width="9.28515625" style="583" customWidth="1"/>
    <col min="272" max="510" width="9.140625" style="583"/>
    <col min="511" max="511" width="4.140625" style="583" customWidth="1"/>
    <col min="512" max="512" width="26.5703125" style="583" customWidth="1"/>
    <col min="513" max="513" width="4.7109375" style="583" customWidth="1"/>
    <col min="514" max="515" width="10.140625" style="583" customWidth="1"/>
    <col min="516" max="516" width="10.7109375" style="583" customWidth="1"/>
    <col min="517" max="519" width="10.140625" style="583" customWidth="1"/>
    <col min="520" max="520" width="10.28515625" style="583" customWidth="1"/>
    <col min="521" max="521" width="10.140625" style="583" customWidth="1"/>
    <col min="522" max="522" width="10" style="583" customWidth="1"/>
    <col min="523" max="523" width="10.28515625" style="583" customWidth="1"/>
    <col min="524" max="526" width="9.140625" style="583"/>
    <col min="527" max="527" width="9.28515625" style="583" customWidth="1"/>
    <col min="528" max="766" width="9.140625" style="583"/>
    <col min="767" max="767" width="4.140625" style="583" customWidth="1"/>
    <col min="768" max="768" width="26.5703125" style="583" customWidth="1"/>
    <col min="769" max="769" width="4.7109375" style="583" customWidth="1"/>
    <col min="770" max="771" width="10.140625" style="583" customWidth="1"/>
    <col min="772" max="772" width="10.7109375" style="583" customWidth="1"/>
    <col min="773" max="775" width="10.140625" style="583" customWidth="1"/>
    <col min="776" max="776" width="10.28515625" style="583" customWidth="1"/>
    <col min="777" max="777" width="10.140625" style="583" customWidth="1"/>
    <col min="778" max="778" width="10" style="583" customWidth="1"/>
    <col min="779" max="779" width="10.28515625" style="583" customWidth="1"/>
    <col min="780" max="782" width="9.140625" style="583"/>
    <col min="783" max="783" width="9.28515625" style="583" customWidth="1"/>
    <col min="784" max="1022" width="9.140625" style="583"/>
    <col min="1023" max="1023" width="4.140625" style="583" customWidth="1"/>
    <col min="1024" max="1024" width="26.5703125" style="583" customWidth="1"/>
    <col min="1025" max="1025" width="4.7109375" style="583" customWidth="1"/>
    <col min="1026" max="1027" width="10.140625" style="583" customWidth="1"/>
    <col min="1028" max="1028" width="10.7109375" style="583" customWidth="1"/>
    <col min="1029" max="1031" width="10.140625" style="583" customWidth="1"/>
    <col min="1032" max="1032" width="10.28515625" style="583" customWidth="1"/>
    <col min="1033" max="1033" width="10.140625" style="583" customWidth="1"/>
    <col min="1034" max="1034" width="10" style="583" customWidth="1"/>
    <col min="1035" max="1035" width="10.28515625" style="583" customWidth="1"/>
    <col min="1036" max="1038" width="9.140625" style="583"/>
    <col min="1039" max="1039" width="9.28515625" style="583" customWidth="1"/>
    <col min="1040" max="1278" width="9.140625" style="583"/>
    <col min="1279" max="1279" width="4.140625" style="583" customWidth="1"/>
    <col min="1280" max="1280" width="26.5703125" style="583" customWidth="1"/>
    <col min="1281" max="1281" width="4.7109375" style="583" customWidth="1"/>
    <col min="1282" max="1283" width="10.140625" style="583" customWidth="1"/>
    <col min="1284" max="1284" width="10.7109375" style="583" customWidth="1"/>
    <col min="1285" max="1287" width="10.140625" style="583" customWidth="1"/>
    <col min="1288" max="1288" width="10.28515625" style="583" customWidth="1"/>
    <col min="1289" max="1289" width="10.140625" style="583" customWidth="1"/>
    <col min="1290" max="1290" width="10" style="583" customWidth="1"/>
    <col min="1291" max="1291" width="10.28515625" style="583" customWidth="1"/>
    <col min="1292" max="1294" width="9.140625" style="583"/>
    <col min="1295" max="1295" width="9.28515625" style="583" customWidth="1"/>
    <col min="1296" max="1534" width="9.140625" style="583"/>
    <col min="1535" max="1535" width="4.140625" style="583" customWidth="1"/>
    <col min="1536" max="1536" width="26.5703125" style="583" customWidth="1"/>
    <col min="1537" max="1537" width="4.7109375" style="583" customWidth="1"/>
    <col min="1538" max="1539" width="10.140625" style="583" customWidth="1"/>
    <col min="1540" max="1540" width="10.7109375" style="583" customWidth="1"/>
    <col min="1541" max="1543" width="10.140625" style="583" customWidth="1"/>
    <col min="1544" max="1544" width="10.28515625" style="583" customWidth="1"/>
    <col min="1545" max="1545" width="10.140625" style="583" customWidth="1"/>
    <col min="1546" max="1546" width="10" style="583" customWidth="1"/>
    <col min="1547" max="1547" width="10.28515625" style="583" customWidth="1"/>
    <col min="1548" max="1550" width="9.140625" style="583"/>
    <col min="1551" max="1551" width="9.28515625" style="583" customWidth="1"/>
    <col min="1552" max="1790" width="9.140625" style="583"/>
    <col min="1791" max="1791" width="4.140625" style="583" customWidth="1"/>
    <col min="1792" max="1792" width="26.5703125" style="583" customWidth="1"/>
    <col min="1793" max="1793" width="4.7109375" style="583" customWidth="1"/>
    <col min="1794" max="1795" width="10.140625" style="583" customWidth="1"/>
    <col min="1796" max="1796" width="10.7109375" style="583" customWidth="1"/>
    <col min="1797" max="1799" width="10.140625" style="583" customWidth="1"/>
    <col min="1800" max="1800" width="10.28515625" style="583" customWidth="1"/>
    <col min="1801" max="1801" width="10.140625" style="583" customWidth="1"/>
    <col min="1802" max="1802" width="10" style="583" customWidth="1"/>
    <col min="1803" max="1803" width="10.28515625" style="583" customWidth="1"/>
    <col min="1804" max="1806" width="9.140625" style="583"/>
    <col min="1807" max="1807" width="9.28515625" style="583" customWidth="1"/>
    <col min="1808" max="2046" width="9.140625" style="583"/>
    <col min="2047" max="2047" width="4.140625" style="583" customWidth="1"/>
    <col min="2048" max="2048" width="26.5703125" style="583" customWidth="1"/>
    <col min="2049" max="2049" width="4.7109375" style="583" customWidth="1"/>
    <col min="2050" max="2051" width="10.140625" style="583" customWidth="1"/>
    <col min="2052" max="2052" width="10.7109375" style="583" customWidth="1"/>
    <col min="2053" max="2055" width="10.140625" style="583" customWidth="1"/>
    <col min="2056" max="2056" width="10.28515625" style="583" customWidth="1"/>
    <col min="2057" max="2057" width="10.140625" style="583" customWidth="1"/>
    <col min="2058" max="2058" width="10" style="583" customWidth="1"/>
    <col min="2059" max="2059" width="10.28515625" style="583" customWidth="1"/>
    <col min="2060" max="2062" width="9.140625" style="583"/>
    <col min="2063" max="2063" width="9.28515625" style="583" customWidth="1"/>
    <col min="2064" max="2302" width="9.140625" style="583"/>
    <col min="2303" max="2303" width="4.140625" style="583" customWidth="1"/>
    <col min="2304" max="2304" width="26.5703125" style="583" customWidth="1"/>
    <col min="2305" max="2305" width="4.7109375" style="583" customWidth="1"/>
    <col min="2306" max="2307" width="10.140625" style="583" customWidth="1"/>
    <col min="2308" max="2308" width="10.7109375" style="583" customWidth="1"/>
    <col min="2309" max="2311" width="10.140625" style="583" customWidth="1"/>
    <col min="2312" max="2312" width="10.28515625" style="583" customWidth="1"/>
    <col min="2313" max="2313" width="10.140625" style="583" customWidth="1"/>
    <col min="2314" max="2314" width="10" style="583" customWidth="1"/>
    <col min="2315" max="2315" width="10.28515625" style="583" customWidth="1"/>
    <col min="2316" max="2318" width="9.140625" style="583"/>
    <col min="2319" max="2319" width="9.28515625" style="583" customWidth="1"/>
    <col min="2320" max="2558" width="9.140625" style="583"/>
    <col min="2559" max="2559" width="4.140625" style="583" customWidth="1"/>
    <col min="2560" max="2560" width="26.5703125" style="583" customWidth="1"/>
    <col min="2561" max="2561" width="4.7109375" style="583" customWidth="1"/>
    <col min="2562" max="2563" width="10.140625" style="583" customWidth="1"/>
    <col min="2564" max="2564" width="10.7109375" style="583" customWidth="1"/>
    <col min="2565" max="2567" width="10.140625" style="583" customWidth="1"/>
    <col min="2568" max="2568" width="10.28515625" style="583" customWidth="1"/>
    <col min="2569" max="2569" width="10.140625" style="583" customWidth="1"/>
    <col min="2570" max="2570" width="10" style="583" customWidth="1"/>
    <col min="2571" max="2571" width="10.28515625" style="583" customWidth="1"/>
    <col min="2572" max="2574" width="9.140625" style="583"/>
    <col min="2575" max="2575" width="9.28515625" style="583" customWidth="1"/>
    <col min="2576" max="2814" width="9.140625" style="583"/>
    <col min="2815" max="2815" width="4.140625" style="583" customWidth="1"/>
    <col min="2816" max="2816" width="26.5703125" style="583" customWidth="1"/>
    <col min="2817" max="2817" width="4.7109375" style="583" customWidth="1"/>
    <col min="2818" max="2819" width="10.140625" style="583" customWidth="1"/>
    <col min="2820" max="2820" width="10.7109375" style="583" customWidth="1"/>
    <col min="2821" max="2823" width="10.140625" style="583" customWidth="1"/>
    <col min="2824" max="2824" width="10.28515625" style="583" customWidth="1"/>
    <col min="2825" max="2825" width="10.140625" style="583" customWidth="1"/>
    <col min="2826" max="2826" width="10" style="583" customWidth="1"/>
    <col min="2827" max="2827" width="10.28515625" style="583" customWidth="1"/>
    <col min="2828" max="2830" width="9.140625" style="583"/>
    <col min="2831" max="2831" width="9.28515625" style="583" customWidth="1"/>
    <col min="2832" max="3070" width="9.140625" style="583"/>
    <col min="3071" max="3071" width="4.140625" style="583" customWidth="1"/>
    <col min="3072" max="3072" width="26.5703125" style="583" customWidth="1"/>
    <col min="3073" max="3073" width="4.7109375" style="583" customWidth="1"/>
    <col min="3074" max="3075" width="10.140625" style="583" customWidth="1"/>
    <col min="3076" max="3076" width="10.7109375" style="583" customWidth="1"/>
    <col min="3077" max="3079" width="10.140625" style="583" customWidth="1"/>
    <col min="3080" max="3080" width="10.28515625" style="583" customWidth="1"/>
    <col min="3081" max="3081" width="10.140625" style="583" customWidth="1"/>
    <col min="3082" max="3082" width="10" style="583" customWidth="1"/>
    <col min="3083" max="3083" width="10.28515625" style="583" customWidth="1"/>
    <col min="3084" max="3086" width="9.140625" style="583"/>
    <col min="3087" max="3087" width="9.28515625" style="583" customWidth="1"/>
    <col min="3088" max="3326" width="9.140625" style="583"/>
    <col min="3327" max="3327" width="4.140625" style="583" customWidth="1"/>
    <col min="3328" max="3328" width="26.5703125" style="583" customWidth="1"/>
    <col min="3329" max="3329" width="4.7109375" style="583" customWidth="1"/>
    <col min="3330" max="3331" width="10.140625" style="583" customWidth="1"/>
    <col min="3332" max="3332" width="10.7109375" style="583" customWidth="1"/>
    <col min="3333" max="3335" width="10.140625" style="583" customWidth="1"/>
    <col min="3336" max="3336" width="10.28515625" style="583" customWidth="1"/>
    <col min="3337" max="3337" width="10.140625" style="583" customWidth="1"/>
    <col min="3338" max="3338" width="10" style="583" customWidth="1"/>
    <col min="3339" max="3339" width="10.28515625" style="583" customWidth="1"/>
    <col min="3340" max="3342" width="9.140625" style="583"/>
    <col min="3343" max="3343" width="9.28515625" style="583" customWidth="1"/>
    <col min="3344" max="3582" width="9.140625" style="583"/>
    <col min="3583" max="3583" width="4.140625" style="583" customWidth="1"/>
    <col min="3584" max="3584" width="26.5703125" style="583" customWidth="1"/>
    <col min="3585" max="3585" width="4.7109375" style="583" customWidth="1"/>
    <col min="3586" max="3587" width="10.140625" style="583" customWidth="1"/>
    <col min="3588" max="3588" width="10.7109375" style="583" customWidth="1"/>
    <col min="3589" max="3591" width="10.140625" style="583" customWidth="1"/>
    <col min="3592" max="3592" width="10.28515625" style="583" customWidth="1"/>
    <col min="3593" max="3593" width="10.140625" style="583" customWidth="1"/>
    <col min="3594" max="3594" width="10" style="583" customWidth="1"/>
    <col min="3595" max="3595" width="10.28515625" style="583" customWidth="1"/>
    <col min="3596" max="3598" width="9.140625" style="583"/>
    <col min="3599" max="3599" width="9.28515625" style="583" customWidth="1"/>
    <col min="3600" max="3838" width="9.140625" style="583"/>
    <col min="3839" max="3839" width="4.140625" style="583" customWidth="1"/>
    <col min="3840" max="3840" width="26.5703125" style="583" customWidth="1"/>
    <col min="3841" max="3841" width="4.7109375" style="583" customWidth="1"/>
    <col min="3842" max="3843" width="10.140625" style="583" customWidth="1"/>
    <col min="3844" max="3844" width="10.7109375" style="583" customWidth="1"/>
    <col min="3845" max="3847" width="10.140625" style="583" customWidth="1"/>
    <col min="3848" max="3848" width="10.28515625" style="583" customWidth="1"/>
    <col min="3849" max="3849" width="10.140625" style="583" customWidth="1"/>
    <col min="3850" max="3850" width="10" style="583" customWidth="1"/>
    <col min="3851" max="3851" width="10.28515625" style="583" customWidth="1"/>
    <col min="3852" max="3854" width="9.140625" style="583"/>
    <col min="3855" max="3855" width="9.28515625" style="583" customWidth="1"/>
    <col min="3856" max="4094" width="9.140625" style="583"/>
    <col min="4095" max="4095" width="4.140625" style="583" customWidth="1"/>
    <col min="4096" max="4096" width="26.5703125" style="583" customWidth="1"/>
    <col min="4097" max="4097" width="4.7109375" style="583" customWidth="1"/>
    <col min="4098" max="4099" width="10.140625" style="583" customWidth="1"/>
    <col min="4100" max="4100" width="10.7109375" style="583" customWidth="1"/>
    <col min="4101" max="4103" width="10.140625" style="583" customWidth="1"/>
    <col min="4104" max="4104" width="10.28515625" style="583" customWidth="1"/>
    <col min="4105" max="4105" width="10.140625" style="583" customWidth="1"/>
    <col min="4106" max="4106" width="10" style="583" customWidth="1"/>
    <col min="4107" max="4107" width="10.28515625" style="583" customWidth="1"/>
    <col min="4108" max="4110" width="9.140625" style="583"/>
    <col min="4111" max="4111" width="9.28515625" style="583" customWidth="1"/>
    <col min="4112" max="4350" width="9.140625" style="583"/>
    <col min="4351" max="4351" width="4.140625" style="583" customWidth="1"/>
    <col min="4352" max="4352" width="26.5703125" style="583" customWidth="1"/>
    <col min="4353" max="4353" width="4.7109375" style="583" customWidth="1"/>
    <col min="4354" max="4355" width="10.140625" style="583" customWidth="1"/>
    <col min="4356" max="4356" width="10.7109375" style="583" customWidth="1"/>
    <col min="4357" max="4359" width="10.140625" style="583" customWidth="1"/>
    <col min="4360" max="4360" width="10.28515625" style="583" customWidth="1"/>
    <col min="4361" max="4361" width="10.140625" style="583" customWidth="1"/>
    <col min="4362" max="4362" width="10" style="583" customWidth="1"/>
    <col min="4363" max="4363" width="10.28515625" style="583" customWidth="1"/>
    <col min="4364" max="4366" width="9.140625" style="583"/>
    <col min="4367" max="4367" width="9.28515625" style="583" customWidth="1"/>
    <col min="4368" max="4606" width="9.140625" style="583"/>
    <col min="4607" max="4607" width="4.140625" style="583" customWidth="1"/>
    <col min="4608" max="4608" width="26.5703125" style="583" customWidth="1"/>
    <col min="4609" max="4609" width="4.7109375" style="583" customWidth="1"/>
    <col min="4610" max="4611" width="10.140625" style="583" customWidth="1"/>
    <col min="4612" max="4612" width="10.7109375" style="583" customWidth="1"/>
    <col min="4613" max="4615" width="10.140625" style="583" customWidth="1"/>
    <col min="4616" max="4616" width="10.28515625" style="583" customWidth="1"/>
    <col min="4617" max="4617" width="10.140625" style="583" customWidth="1"/>
    <col min="4618" max="4618" width="10" style="583" customWidth="1"/>
    <col min="4619" max="4619" width="10.28515625" style="583" customWidth="1"/>
    <col min="4620" max="4622" width="9.140625" style="583"/>
    <col min="4623" max="4623" width="9.28515625" style="583" customWidth="1"/>
    <col min="4624" max="4862" width="9.140625" style="583"/>
    <col min="4863" max="4863" width="4.140625" style="583" customWidth="1"/>
    <col min="4864" max="4864" width="26.5703125" style="583" customWidth="1"/>
    <col min="4865" max="4865" width="4.7109375" style="583" customWidth="1"/>
    <col min="4866" max="4867" width="10.140625" style="583" customWidth="1"/>
    <col min="4868" max="4868" width="10.7109375" style="583" customWidth="1"/>
    <col min="4869" max="4871" width="10.140625" style="583" customWidth="1"/>
    <col min="4872" max="4872" width="10.28515625" style="583" customWidth="1"/>
    <col min="4873" max="4873" width="10.140625" style="583" customWidth="1"/>
    <col min="4874" max="4874" width="10" style="583" customWidth="1"/>
    <col min="4875" max="4875" width="10.28515625" style="583" customWidth="1"/>
    <col min="4876" max="4878" width="9.140625" style="583"/>
    <col min="4879" max="4879" width="9.28515625" style="583" customWidth="1"/>
    <col min="4880" max="5118" width="9.140625" style="583"/>
    <col min="5119" max="5119" width="4.140625" style="583" customWidth="1"/>
    <col min="5120" max="5120" width="26.5703125" style="583" customWidth="1"/>
    <col min="5121" max="5121" width="4.7109375" style="583" customWidth="1"/>
    <col min="5122" max="5123" width="10.140625" style="583" customWidth="1"/>
    <col min="5124" max="5124" width="10.7109375" style="583" customWidth="1"/>
    <col min="5125" max="5127" width="10.140625" style="583" customWidth="1"/>
    <col min="5128" max="5128" width="10.28515625" style="583" customWidth="1"/>
    <col min="5129" max="5129" width="10.140625" style="583" customWidth="1"/>
    <col min="5130" max="5130" width="10" style="583" customWidth="1"/>
    <col min="5131" max="5131" width="10.28515625" style="583" customWidth="1"/>
    <col min="5132" max="5134" width="9.140625" style="583"/>
    <col min="5135" max="5135" width="9.28515625" style="583" customWidth="1"/>
    <col min="5136" max="5374" width="9.140625" style="583"/>
    <col min="5375" max="5375" width="4.140625" style="583" customWidth="1"/>
    <col min="5376" max="5376" width="26.5703125" style="583" customWidth="1"/>
    <col min="5377" max="5377" width="4.7109375" style="583" customWidth="1"/>
    <col min="5378" max="5379" width="10.140625" style="583" customWidth="1"/>
    <col min="5380" max="5380" width="10.7109375" style="583" customWidth="1"/>
    <col min="5381" max="5383" width="10.140625" style="583" customWidth="1"/>
    <col min="5384" max="5384" width="10.28515625" style="583" customWidth="1"/>
    <col min="5385" max="5385" width="10.140625" style="583" customWidth="1"/>
    <col min="5386" max="5386" width="10" style="583" customWidth="1"/>
    <col min="5387" max="5387" width="10.28515625" style="583" customWidth="1"/>
    <col min="5388" max="5390" width="9.140625" style="583"/>
    <col min="5391" max="5391" width="9.28515625" style="583" customWidth="1"/>
    <col min="5392" max="5630" width="9.140625" style="583"/>
    <col min="5631" max="5631" width="4.140625" style="583" customWidth="1"/>
    <col min="5632" max="5632" width="26.5703125" style="583" customWidth="1"/>
    <col min="5633" max="5633" width="4.7109375" style="583" customWidth="1"/>
    <col min="5634" max="5635" width="10.140625" style="583" customWidth="1"/>
    <col min="5636" max="5636" width="10.7109375" style="583" customWidth="1"/>
    <col min="5637" max="5639" width="10.140625" style="583" customWidth="1"/>
    <col min="5640" max="5640" width="10.28515625" style="583" customWidth="1"/>
    <col min="5641" max="5641" width="10.140625" style="583" customWidth="1"/>
    <col min="5642" max="5642" width="10" style="583" customWidth="1"/>
    <col min="5643" max="5643" width="10.28515625" style="583" customWidth="1"/>
    <col min="5644" max="5646" width="9.140625" style="583"/>
    <col min="5647" max="5647" width="9.28515625" style="583" customWidth="1"/>
    <col min="5648" max="5886" width="9.140625" style="583"/>
    <col min="5887" max="5887" width="4.140625" style="583" customWidth="1"/>
    <col min="5888" max="5888" width="26.5703125" style="583" customWidth="1"/>
    <col min="5889" max="5889" width="4.7109375" style="583" customWidth="1"/>
    <col min="5890" max="5891" width="10.140625" style="583" customWidth="1"/>
    <col min="5892" max="5892" width="10.7109375" style="583" customWidth="1"/>
    <col min="5893" max="5895" width="10.140625" style="583" customWidth="1"/>
    <col min="5896" max="5896" width="10.28515625" style="583" customWidth="1"/>
    <col min="5897" max="5897" width="10.140625" style="583" customWidth="1"/>
    <col min="5898" max="5898" width="10" style="583" customWidth="1"/>
    <col min="5899" max="5899" width="10.28515625" style="583" customWidth="1"/>
    <col min="5900" max="5902" width="9.140625" style="583"/>
    <col min="5903" max="5903" width="9.28515625" style="583" customWidth="1"/>
    <col min="5904" max="6142" width="9.140625" style="583"/>
    <col min="6143" max="6143" width="4.140625" style="583" customWidth="1"/>
    <col min="6144" max="6144" width="26.5703125" style="583" customWidth="1"/>
    <col min="6145" max="6145" width="4.7109375" style="583" customWidth="1"/>
    <col min="6146" max="6147" width="10.140625" style="583" customWidth="1"/>
    <col min="6148" max="6148" width="10.7109375" style="583" customWidth="1"/>
    <col min="6149" max="6151" width="10.140625" style="583" customWidth="1"/>
    <col min="6152" max="6152" width="10.28515625" style="583" customWidth="1"/>
    <col min="6153" max="6153" width="10.140625" style="583" customWidth="1"/>
    <col min="6154" max="6154" width="10" style="583" customWidth="1"/>
    <col min="6155" max="6155" width="10.28515625" style="583" customWidth="1"/>
    <col min="6156" max="6158" width="9.140625" style="583"/>
    <col min="6159" max="6159" width="9.28515625" style="583" customWidth="1"/>
    <col min="6160" max="6398" width="9.140625" style="583"/>
    <col min="6399" max="6399" width="4.140625" style="583" customWidth="1"/>
    <col min="6400" max="6400" width="26.5703125" style="583" customWidth="1"/>
    <col min="6401" max="6401" width="4.7109375" style="583" customWidth="1"/>
    <col min="6402" max="6403" width="10.140625" style="583" customWidth="1"/>
    <col min="6404" max="6404" width="10.7109375" style="583" customWidth="1"/>
    <col min="6405" max="6407" width="10.140625" style="583" customWidth="1"/>
    <col min="6408" max="6408" width="10.28515625" style="583" customWidth="1"/>
    <col min="6409" max="6409" width="10.140625" style="583" customWidth="1"/>
    <col min="6410" max="6410" width="10" style="583" customWidth="1"/>
    <col min="6411" max="6411" width="10.28515625" style="583" customWidth="1"/>
    <col min="6412" max="6414" width="9.140625" style="583"/>
    <col min="6415" max="6415" width="9.28515625" style="583" customWidth="1"/>
    <col min="6416" max="6654" width="9.140625" style="583"/>
    <col min="6655" max="6655" width="4.140625" style="583" customWidth="1"/>
    <col min="6656" max="6656" width="26.5703125" style="583" customWidth="1"/>
    <col min="6657" max="6657" width="4.7109375" style="583" customWidth="1"/>
    <col min="6658" max="6659" width="10.140625" style="583" customWidth="1"/>
    <col min="6660" max="6660" width="10.7109375" style="583" customWidth="1"/>
    <col min="6661" max="6663" width="10.140625" style="583" customWidth="1"/>
    <col min="6664" max="6664" width="10.28515625" style="583" customWidth="1"/>
    <col min="6665" max="6665" width="10.140625" style="583" customWidth="1"/>
    <col min="6666" max="6666" width="10" style="583" customWidth="1"/>
    <col min="6667" max="6667" width="10.28515625" style="583" customWidth="1"/>
    <col min="6668" max="6670" width="9.140625" style="583"/>
    <col min="6671" max="6671" width="9.28515625" style="583" customWidth="1"/>
    <col min="6672" max="6910" width="9.140625" style="583"/>
    <col min="6911" max="6911" width="4.140625" style="583" customWidth="1"/>
    <col min="6912" max="6912" width="26.5703125" style="583" customWidth="1"/>
    <col min="6913" max="6913" width="4.7109375" style="583" customWidth="1"/>
    <col min="6914" max="6915" width="10.140625" style="583" customWidth="1"/>
    <col min="6916" max="6916" width="10.7109375" style="583" customWidth="1"/>
    <col min="6917" max="6919" width="10.140625" style="583" customWidth="1"/>
    <col min="6920" max="6920" width="10.28515625" style="583" customWidth="1"/>
    <col min="6921" max="6921" width="10.140625" style="583" customWidth="1"/>
    <col min="6922" max="6922" width="10" style="583" customWidth="1"/>
    <col min="6923" max="6923" width="10.28515625" style="583" customWidth="1"/>
    <col min="6924" max="6926" width="9.140625" style="583"/>
    <col min="6927" max="6927" width="9.28515625" style="583" customWidth="1"/>
    <col min="6928" max="7166" width="9.140625" style="583"/>
    <col min="7167" max="7167" width="4.140625" style="583" customWidth="1"/>
    <col min="7168" max="7168" width="26.5703125" style="583" customWidth="1"/>
    <col min="7169" max="7169" width="4.7109375" style="583" customWidth="1"/>
    <col min="7170" max="7171" width="10.140625" style="583" customWidth="1"/>
    <col min="7172" max="7172" width="10.7109375" style="583" customWidth="1"/>
    <col min="7173" max="7175" width="10.140625" style="583" customWidth="1"/>
    <col min="7176" max="7176" width="10.28515625" style="583" customWidth="1"/>
    <col min="7177" max="7177" width="10.140625" style="583" customWidth="1"/>
    <col min="7178" max="7178" width="10" style="583" customWidth="1"/>
    <col min="7179" max="7179" width="10.28515625" style="583" customWidth="1"/>
    <col min="7180" max="7182" width="9.140625" style="583"/>
    <col min="7183" max="7183" width="9.28515625" style="583" customWidth="1"/>
    <col min="7184" max="7422" width="9.140625" style="583"/>
    <col min="7423" max="7423" width="4.140625" style="583" customWidth="1"/>
    <col min="7424" max="7424" width="26.5703125" style="583" customWidth="1"/>
    <col min="7425" max="7425" width="4.7109375" style="583" customWidth="1"/>
    <col min="7426" max="7427" width="10.140625" style="583" customWidth="1"/>
    <col min="7428" max="7428" width="10.7109375" style="583" customWidth="1"/>
    <col min="7429" max="7431" width="10.140625" style="583" customWidth="1"/>
    <col min="7432" max="7432" width="10.28515625" style="583" customWidth="1"/>
    <col min="7433" max="7433" width="10.140625" style="583" customWidth="1"/>
    <col min="7434" max="7434" width="10" style="583" customWidth="1"/>
    <col min="7435" max="7435" width="10.28515625" style="583" customWidth="1"/>
    <col min="7436" max="7438" width="9.140625" style="583"/>
    <col min="7439" max="7439" width="9.28515625" style="583" customWidth="1"/>
    <col min="7440" max="7678" width="9.140625" style="583"/>
    <col min="7679" max="7679" width="4.140625" style="583" customWidth="1"/>
    <col min="7680" max="7680" width="26.5703125" style="583" customWidth="1"/>
    <col min="7681" max="7681" width="4.7109375" style="583" customWidth="1"/>
    <col min="7682" max="7683" width="10.140625" style="583" customWidth="1"/>
    <col min="7684" max="7684" width="10.7109375" style="583" customWidth="1"/>
    <col min="7685" max="7687" width="10.140625" style="583" customWidth="1"/>
    <col min="7688" max="7688" width="10.28515625" style="583" customWidth="1"/>
    <col min="7689" max="7689" width="10.140625" style="583" customWidth="1"/>
    <col min="7690" max="7690" width="10" style="583" customWidth="1"/>
    <col min="7691" max="7691" width="10.28515625" style="583" customWidth="1"/>
    <col min="7692" max="7694" width="9.140625" style="583"/>
    <col min="7695" max="7695" width="9.28515625" style="583" customWidth="1"/>
    <col min="7696" max="7934" width="9.140625" style="583"/>
    <col min="7935" max="7935" width="4.140625" style="583" customWidth="1"/>
    <col min="7936" max="7936" width="26.5703125" style="583" customWidth="1"/>
    <col min="7937" max="7937" width="4.7109375" style="583" customWidth="1"/>
    <col min="7938" max="7939" width="10.140625" style="583" customWidth="1"/>
    <col min="7940" max="7940" width="10.7109375" style="583" customWidth="1"/>
    <col min="7941" max="7943" width="10.140625" style="583" customWidth="1"/>
    <col min="7944" max="7944" width="10.28515625" style="583" customWidth="1"/>
    <col min="7945" max="7945" width="10.140625" style="583" customWidth="1"/>
    <col min="7946" max="7946" width="10" style="583" customWidth="1"/>
    <col min="7947" max="7947" width="10.28515625" style="583" customWidth="1"/>
    <col min="7948" max="7950" width="9.140625" style="583"/>
    <col min="7951" max="7951" width="9.28515625" style="583" customWidth="1"/>
    <col min="7952" max="8190" width="9.140625" style="583"/>
    <col min="8191" max="8191" width="4.140625" style="583" customWidth="1"/>
    <col min="8192" max="8192" width="26.5703125" style="583" customWidth="1"/>
    <col min="8193" max="8193" width="4.7109375" style="583" customWidth="1"/>
    <col min="8194" max="8195" width="10.140625" style="583" customWidth="1"/>
    <col min="8196" max="8196" width="10.7109375" style="583" customWidth="1"/>
    <col min="8197" max="8199" width="10.140625" style="583" customWidth="1"/>
    <col min="8200" max="8200" width="10.28515625" style="583" customWidth="1"/>
    <col min="8201" max="8201" width="10.140625" style="583" customWidth="1"/>
    <col min="8202" max="8202" width="10" style="583" customWidth="1"/>
    <col min="8203" max="8203" width="10.28515625" style="583" customWidth="1"/>
    <col min="8204" max="8206" width="9.140625" style="583"/>
    <col min="8207" max="8207" width="9.28515625" style="583" customWidth="1"/>
    <col min="8208" max="8446" width="9.140625" style="583"/>
    <col min="8447" max="8447" width="4.140625" style="583" customWidth="1"/>
    <col min="8448" max="8448" width="26.5703125" style="583" customWidth="1"/>
    <col min="8449" max="8449" width="4.7109375" style="583" customWidth="1"/>
    <col min="8450" max="8451" width="10.140625" style="583" customWidth="1"/>
    <col min="8452" max="8452" width="10.7109375" style="583" customWidth="1"/>
    <col min="8453" max="8455" width="10.140625" style="583" customWidth="1"/>
    <col min="8456" max="8456" width="10.28515625" style="583" customWidth="1"/>
    <col min="8457" max="8457" width="10.140625" style="583" customWidth="1"/>
    <col min="8458" max="8458" width="10" style="583" customWidth="1"/>
    <col min="8459" max="8459" width="10.28515625" style="583" customWidth="1"/>
    <col min="8460" max="8462" width="9.140625" style="583"/>
    <col min="8463" max="8463" width="9.28515625" style="583" customWidth="1"/>
    <col min="8464" max="8702" width="9.140625" style="583"/>
    <col min="8703" max="8703" width="4.140625" style="583" customWidth="1"/>
    <col min="8704" max="8704" width="26.5703125" style="583" customWidth="1"/>
    <col min="8705" max="8705" width="4.7109375" style="583" customWidth="1"/>
    <col min="8706" max="8707" width="10.140625" style="583" customWidth="1"/>
    <col min="8708" max="8708" width="10.7109375" style="583" customWidth="1"/>
    <col min="8709" max="8711" width="10.140625" style="583" customWidth="1"/>
    <col min="8712" max="8712" width="10.28515625" style="583" customWidth="1"/>
    <col min="8713" max="8713" width="10.140625" style="583" customWidth="1"/>
    <col min="8714" max="8714" width="10" style="583" customWidth="1"/>
    <col min="8715" max="8715" width="10.28515625" style="583" customWidth="1"/>
    <col min="8716" max="8718" width="9.140625" style="583"/>
    <col min="8719" max="8719" width="9.28515625" style="583" customWidth="1"/>
    <col min="8720" max="8958" width="9.140625" style="583"/>
    <col min="8959" max="8959" width="4.140625" style="583" customWidth="1"/>
    <col min="8960" max="8960" width="26.5703125" style="583" customWidth="1"/>
    <col min="8961" max="8961" width="4.7109375" style="583" customWidth="1"/>
    <col min="8962" max="8963" width="10.140625" style="583" customWidth="1"/>
    <col min="8964" max="8964" width="10.7109375" style="583" customWidth="1"/>
    <col min="8965" max="8967" width="10.140625" style="583" customWidth="1"/>
    <col min="8968" max="8968" width="10.28515625" style="583" customWidth="1"/>
    <col min="8969" max="8969" width="10.140625" style="583" customWidth="1"/>
    <col min="8970" max="8970" width="10" style="583" customWidth="1"/>
    <col min="8971" max="8971" width="10.28515625" style="583" customWidth="1"/>
    <col min="8972" max="8974" width="9.140625" style="583"/>
    <col min="8975" max="8975" width="9.28515625" style="583" customWidth="1"/>
    <col min="8976" max="9214" width="9.140625" style="583"/>
    <col min="9215" max="9215" width="4.140625" style="583" customWidth="1"/>
    <col min="9216" max="9216" width="26.5703125" style="583" customWidth="1"/>
    <col min="9217" max="9217" width="4.7109375" style="583" customWidth="1"/>
    <col min="9218" max="9219" width="10.140625" style="583" customWidth="1"/>
    <col min="9220" max="9220" width="10.7109375" style="583" customWidth="1"/>
    <col min="9221" max="9223" width="10.140625" style="583" customWidth="1"/>
    <col min="9224" max="9224" width="10.28515625" style="583" customWidth="1"/>
    <col min="9225" max="9225" width="10.140625" style="583" customWidth="1"/>
    <col min="9226" max="9226" width="10" style="583" customWidth="1"/>
    <col min="9227" max="9227" width="10.28515625" style="583" customWidth="1"/>
    <col min="9228" max="9230" width="9.140625" style="583"/>
    <col min="9231" max="9231" width="9.28515625" style="583" customWidth="1"/>
    <col min="9232" max="9470" width="9.140625" style="583"/>
    <col min="9471" max="9471" width="4.140625" style="583" customWidth="1"/>
    <col min="9472" max="9472" width="26.5703125" style="583" customWidth="1"/>
    <col min="9473" max="9473" width="4.7109375" style="583" customWidth="1"/>
    <col min="9474" max="9475" width="10.140625" style="583" customWidth="1"/>
    <col min="9476" max="9476" width="10.7109375" style="583" customWidth="1"/>
    <col min="9477" max="9479" width="10.140625" style="583" customWidth="1"/>
    <col min="9480" max="9480" width="10.28515625" style="583" customWidth="1"/>
    <col min="9481" max="9481" width="10.140625" style="583" customWidth="1"/>
    <col min="9482" max="9482" width="10" style="583" customWidth="1"/>
    <col min="9483" max="9483" width="10.28515625" style="583" customWidth="1"/>
    <col min="9484" max="9486" width="9.140625" style="583"/>
    <col min="9487" max="9487" width="9.28515625" style="583" customWidth="1"/>
    <col min="9488" max="9726" width="9.140625" style="583"/>
    <col min="9727" max="9727" width="4.140625" style="583" customWidth="1"/>
    <col min="9728" max="9728" width="26.5703125" style="583" customWidth="1"/>
    <col min="9729" max="9729" width="4.7109375" style="583" customWidth="1"/>
    <col min="9730" max="9731" width="10.140625" style="583" customWidth="1"/>
    <col min="9732" max="9732" width="10.7109375" style="583" customWidth="1"/>
    <col min="9733" max="9735" width="10.140625" style="583" customWidth="1"/>
    <col min="9736" max="9736" width="10.28515625" style="583" customWidth="1"/>
    <col min="9737" max="9737" width="10.140625" style="583" customWidth="1"/>
    <col min="9738" max="9738" width="10" style="583" customWidth="1"/>
    <col min="9739" max="9739" width="10.28515625" style="583" customWidth="1"/>
    <col min="9740" max="9742" width="9.140625" style="583"/>
    <col min="9743" max="9743" width="9.28515625" style="583" customWidth="1"/>
    <col min="9744" max="9982" width="9.140625" style="583"/>
    <col min="9983" max="9983" width="4.140625" style="583" customWidth="1"/>
    <col min="9984" max="9984" width="26.5703125" style="583" customWidth="1"/>
    <col min="9985" max="9985" width="4.7109375" style="583" customWidth="1"/>
    <col min="9986" max="9987" width="10.140625" style="583" customWidth="1"/>
    <col min="9988" max="9988" width="10.7109375" style="583" customWidth="1"/>
    <col min="9989" max="9991" width="10.140625" style="583" customWidth="1"/>
    <col min="9992" max="9992" width="10.28515625" style="583" customWidth="1"/>
    <col min="9993" max="9993" width="10.140625" style="583" customWidth="1"/>
    <col min="9994" max="9994" width="10" style="583" customWidth="1"/>
    <col min="9995" max="9995" width="10.28515625" style="583" customWidth="1"/>
    <col min="9996" max="9998" width="9.140625" style="583"/>
    <col min="9999" max="9999" width="9.28515625" style="583" customWidth="1"/>
    <col min="10000" max="10238" width="9.140625" style="583"/>
    <col min="10239" max="10239" width="4.140625" style="583" customWidth="1"/>
    <col min="10240" max="10240" width="26.5703125" style="583" customWidth="1"/>
    <col min="10241" max="10241" width="4.7109375" style="583" customWidth="1"/>
    <col min="10242" max="10243" width="10.140625" style="583" customWidth="1"/>
    <col min="10244" max="10244" width="10.7109375" style="583" customWidth="1"/>
    <col min="10245" max="10247" width="10.140625" style="583" customWidth="1"/>
    <col min="10248" max="10248" width="10.28515625" style="583" customWidth="1"/>
    <col min="10249" max="10249" width="10.140625" style="583" customWidth="1"/>
    <col min="10250" max="10250" width="10" style="583" customWidth="1"/>
    <col min="10251" max="10251" width="10.28515625" style="583" customWidth="1"/>
    <col min="10252" max="10254" width="9.140625" style="583"/>
    <col min="10255" max="10255" width="9.28515625" style="583" customWidth="1"/>
    <col min="10256" max="10494" width="9.140625" style="583"/>
    <col min="10495" max="10495" width="4.140625" style="583" customWidth="1"/>
    <col min="10496" max="10496" width="26.5703125" style="583" customWidth="1"/>
    <col min="10497" max="10497" width="4.7109375" style="583" customWidth="1"/>
    <col min="10498" max="10499" width="10.140625" style="583" customWidth="1"/>
    <col min="10500" max="10500" width="10.7109375" style="583" customWidth="1"/>
    <col min="10501" max="10503" width="10.140625" style="583" customWidth="1"/>
    <col min="10504" max="10504" width="10.28515625" style="583" customWidth="1"/>
    <col min="10505" max="10505" width="10.140625" style="583" customWidth="1"/>
    <col min="10506" max="10506" width="10" style="583" customWidth="1"/>
    <col min="10507" max="10507" width="10.28515625" style="583" customWidth="1"/>
    <col min="10508" max="10510" width="9.140625" style="583"/>
    <col min="10511" max="10511" width="9.28515625" style="583" customWidth="1"/>
    <col min="10512" max="10750" width="9.140625" style="583"/>
    <col min="10751" max="10751" width="4.140625" style="583" customWidth="1"/>
    <col min="10752" max="10752" width="26.5703125" style="583" customWidth="1"/>
    <col min="10753" max="10753" width="4.7109375" style="583" customWidth="1"/>
    <col min="10754" max="10755" width="10.140625" style="583" customWidth="1"/>
    <col min="10756" max="10756" width="10.7109375" style="583" customWidth="1"/>
    <col min="10757" max="10759" width="10.140625" style="583" customWidth="1"/>
    <col min="10760" max="10760" width="10.28515625" style="583" customWidth="1"/>
    <col min="10761" max="10761" width="10.140625" style="583" customWidth="1"/>
    <col min="10762" max="10762" width="10" style="583" customWidth="1"/>
    <col min="10763" max="10763" width="10.28515625" style="583" customWidth="1"/>
    <col min="10764" max="10766" width="9.140625" style="583"/>
    <col min="10767" max="10767" width="9.28515625" style="583" customWidth="1"/>
    <col min="10768" max="11006" width="9.140625" style="583"/>
    <col min="11007" max="11007" width="4.140625" style="583" customWidth="1"/>
    <col min="11008" max="11008" width="26.5703125" style="583" customWidth="1"/>
    <col min="11009" max="11009" width="4.7109375" style="583" customWidth="1"/>
    <col min="11010" max="11011" width="10.140625" style="583" customWidth="1"/>
    <col min="11012" max="11012" width="10.7109375" style="583" customWidth="1"/>
    <col min="11013" max="11015" width="10.140625" style="583" customWidth="1"/>
    <col min="11016" max="11016" width="10.28515625" style="583" customWidth="1"/>
    <col min="11017" max="11017" width="10.140625" style="583" customWidth="1"/>
    <col min="11018" max="11018" width="10" style="583" customWidth="1"/>
    <col min="11019" max="11019" width="10.28515625" style="583" customWidth="1"/>
    <col min="11020" max="11022" width="9.140625" style="583"/>
    <col min="11023" max="11023" width="9.28515625" style="583" customWidth="1"/>
    <col min="11024" max="11262" width="9.140625" style="583"/>
    <col min="11263" max="11263" width="4.140625" style="583" customWidth="1"/>
    <col min="11264" max="11264" width="26.5703125" style="583" customWidth="1"/>
    <col min="11265" max="11265" width="4.7109375" style="583" customWidth="1"/>
    <col min="11266" max="11267" width="10.140625" style="583" customWidth="1"/>
    <col min="11268" max="11268" width="10.7109375" style="583" customWidth="1"/>
    <col min="11269" max="11271" width="10.140625" style="583" customWidth="1"/>
    <col min="11272" max="11272" width="10.28515625" style="583" customWidth="1"/>
    <col min="11273" max="11273" width="10.140625" style="583" customWidth="1"/>
    <col min="11274" max="11274" width="10" style="583" customWidth="1"/>
    <col min="11275" max="11275" width="10.28515625" style="583" customWidth="1"/>
    <col min="11276" max="11278" width="9.140625" style="583"/>
    <col min="11279" max="11279" width="9.28515625" style="583" customWidth="1"/>
    <col min="11280" max="11518" width="9.140625" style="583"/>
    <col min="11519" max="11519" width="4.140625" style="583" customWidth="1"/>
    <col min="11520" max="11520" width="26.5703125" style="583" customWidth="1"/>
    <col min="11521" max="11521" width="4.7109375" style="583" customWidth="1"/>
    <col min="11522" max="11523" width="10.140625" style="583" customWidth="1"/>
    <col min="11524" max="11524" width="10.7109375" style="583" customWidth="1"/>
    <col min="11525" max="11527" width="10.140625" style="583" customWidth="1"/>
    <col min="11528" max="11528" width="10.28515625" style="583" customWidth="1"/>
    <col min="11529" max="11529" width="10.140625" style="583" customWidth="1"/>
    <col min="11530" max="11530" width="10" style="583" customWidth="1"/>
    <col min="11531" max="11531" width="10.28515625" style="583" customWidth="1"/>
    <col min="11532" max="11534" width="9.140625" style="583"/>
    <col min="11535" max="11535" width="9.28515625" style="583" customWidth="1"/>
    <col min="11536" max="11774" width="9.140625" style="583"/>
    <col min="11775" max="11775" width="4.140625" style="583" customWidth="1"/>
    <col min="11776" max="11776" width="26.5703125" style="583" customWidth="1"/>
    <col min="11777" max="11777" width="4.7109375" style="583" customWidth="1"/>
    <col min="11778" max="11779" width="10.140625" style="583" customWidth="1"/>
    <col min="11780" max="11780" width="10.7109375" style="583" customWidth="1"/>
    <col min="11781" max="11783" width="10.140625" style="583" customWidth="1"/>
    <col min="11784" max="11784" width="10.28515625" style="583" customWidth="1"/>
    <col min="11785" max="11785" width="10.140625" style="583" customWidth="1"/>
    <col min="11786" max="11786" width="10" style="583" customWidth="1"/>
    <col min="11787" max="11787" width="10.28515625" style="583" customWidth="1"/>
    <col min="11788" max="11790" width="9.140625" style="583"/>
    <col min="11791" max="11791" width="9.28515625" style="583" customWidth="1"/>
    <col min="11792" max="12030" width="9.140625" style="583"/>
    <col min="12031" max="12031" width="4.140625" style="583" customWidth="1"/>
    <col min="12032" max="12032" width="26.5703125" style="583" customWidth="1"/>
    <col min="12033" max="12033" width="4.7109375" style="583" customWidth="1"/>
    <col min="12034" max="12035" width="10.140625" style="583" customWidth="1"/>
    <col min="12036" max="12036" width="10.7109375" style="583" customWidth="1"/>
    <col min="12037" max="12039" width="10.140625" style="583" customWidth="1"/>
    <col min="12040" max="12040" width="10.28515625" style="583" customWidth="1"/>
    <col min="12041" max="12041" width="10.140625" style="583" customWidth="1"/>
    <col min="12042" max="12042" width="10" style="583" customWidth="1"/>
    <col min="12043" max="12043" width="10.28515625" style="583" customWidth="1"/>
    <col min="12044" max="12046" width="9.140625" style="583"/>
    <col min="12047" max="12047" width="9.28515625" style="583" customWidth="1"/>
    <col min="12048" max="12286" width="9.140625" style="583"/>
    <col min="12287" max="12287" width="4.140625" style="583" customWidth="1"/>
    <col min="12288" max="12288" width="26.5703125" style="583" customWidth="1"/>
    <col min="12289" max="12289" width="4.7109375" style="583" customWidth="1"/>
    <col min="12290" max="12291" width="10.140625" style="583" customWidth="1"/>
    <col min="12292" max="12292" width="10.7109375" style="583" customWidth="1"/>
    <col min="12293" max="12295" width="10.140625" style="583" customWidth="1"/>
    <col min="12296" max="12296" width="10.28515625" style="583" customWidth="1"/>
    <col min="12297" max="12297" width="10.140625" style="583" customWidth="1"/>
    <col min="12298" max="12298" width="10" style="583" customWidth="1"/>
    <col min="12299" max="12299" width="10.28515625" style="583" customWidth="1"/>
    <col min="12300" max="12302" width="9.140625" style="583"/>
    <col min="12303" max="12303" width="9.28515625" style="583" customWidth="1"/>
    <col min="12304" max="12542" width="9.140625" style="583"/>
    <col min="12543" max="12543" width="4.140625" style="583" customWidth="1"/>
    <col min="12544" max="12544" width="26.5703125" style="583" customWidth="1"/>
    <col min="12545" max="12545" width="4.7109375" style="583" customWidth="1"/>
    <col min="12546" max="12547" width="10.140625" style="583" customWidth="1"/>
    <col min="12548" max="12548" width="10.7109375" style="583" customWidth="1"/>
    <col min="12549" max="12551" width="10.140625" style="583" customWidth="1"/>
    <col min="12552" max="12552" width="10.28515625" style="583" customWidth="1"/>
    <col min="12553" max="12553" width="10.140625" style="583" customWidth="1"/>
    <col min="12554" max="12554" width="10" style="583" customWidth="1"/>
    <col min="12555" max="12555" width="10.28515625" style="583" customWidth="1"/>
    <col min="12556" max="12558" width="9.140625" style="583"/>
    <col min="12559" max="12559" width="9.28515625" style="583" customWidth="1"/>
    <col min="12560" max="12798" width="9.140625" style="583"/>
    <col min="12799" max="12799" width="4.140625" style="583" customWidth="1"/>
    <col min="12800" max="12800" width="26.5703125" style="583" customWidth="1"/>
    <col min="12801" max="12801" width="4.7109375" style="583" customWidth="1"/>
    <col min="12802" max="12803" width="10.140625" style="583" customWidth="1"/>
    <col min="12804" max="12804" width="10.7109375" style="583" customWidth="1"/>
    <col min="12805" max="12807" width="10.140625" style="583" customWidth="1"/>
    <col min="12808" max="12808" width="10.28515625" style="583" customWidth="1"/>
    <col min="12809" max="12809" width="10.140625" style="583" customWidth="1"/>
    <col min="12810" max="12810" width="10" style="583" customWidth="1"/>
    <col min="12811" max="12811" width="10.28515625" style="583" customWidth="1"/>
    <col min="12812" max="12814" width="9.140625" style="583"/>
    <col min="12815" max="12815" width="9.28515625" style="583" customWidth="1"/>
    <col min="12816" max="13054" width="9.140625" style="583"/>
    <col min="13055" max="13055" width="4.140625" style="583" customWidth="1"/>
    <col min="13056" max="13056" width="26.5703125" style="583" customWidth="1"/>
    <col min="13057" max="13057" width="4.7109375" style="583" customWidth="1"/>
    <col min="13058" max="13059" width="10.140625" style="583" customWidth="1"/>
    <col min="13060" max="13060" width="10.7109375" style="583" customWidth="1"/>
    <col min="13061" max="13063" width="10.140625" style="583" customWidth="1"/>
    <col min="13064" max="13064" width="10.28515625" style="583" customWidth="1"/>
    <col min="13065" max="13065" width="10.140625" style="583" customWidth="1"/>
    <col min="13066" max="13066" width="10" style="583" customWidth="1"/>
    <col min="13067" max="13067" width="10.28515625" style="583" customWidth="1"/>
    <col min="13068" max="13070" width="9.140625" style="583"/>
    <col min="13071" max="13071" width="9.28515625" style="583" customWidth="1"/>
    <col min="13072" max="13310" width="9.140625" style="583"/>
    <col min="13311" max="13311" width="4.140625" style="583" customWidth="1"/>
    <col min="13312" max="13312" width="26.5703125" style="583" customWidth="1"/>
    <col min="13313" max="13313" width="4.7109375" style="583" customWidth="1"/>
    <col min="13314" max="13315" width="10.140625" style="583" customWidth="1"/>
    <col min="13316" max="13316" width="10.7109375" style="583" customWidth="1"/>
    <col min="13317" max="13319" width="10.140625" style="583" customWidth="1"/>
    <col min="13320" max="13320" width="10.28515625" style="583" customWidth="1"/>
    <col min="13321" max="13321" width="10.140625" style="583" customWidth="1"/>
    <col min="13322" max="13322" width="10" style="583" customWidth="1"/>
    <col min="13323" max="13323" width="10.28515625" style="583" customWidth="1"/>
    <col min="13324" max="13326" width="9.140625" style="583"/>
    <col min="13327" max="13327" width="9.28515625" style="583" customWidth="1"/>
    <col min="13328" max="13566" width="9.140625" style="583"/>
    <col min="13567" max="13567" width="4.140625" style="583" customWidth="1"/>
    <col min="13568" max="13568" width="26.5703125" style="583" customWidth="1"/>
    <col min="13569" max="13569" width="4.7109375" style="583" customWidth="1"/>
    <col min="13570" max="13571" width="10.140625" style="583" customWidth="1"/>
    <col min="13572" max="13572" width="10.7109375" style="583" customWidth="1"/>
    <col min="13573" max="13575" width="10.140625" style="583" customWidth="1"/>
    <col min="13576" max="13576" width="10.28515625" style="583" customWidth="1"/>
    <col min="13577" max="13577" width="10.140625" style="583" customWidth="1"/>
    <col min="13578" max="13578" width="10" style="583" customWidth="1"/>
    <col min="13579" max="13579" width="10.28515625" style="583" customWidth="1"/>
    <col min="13580" max="13582" width="9.140625" style="583"/>
    <col min="13583" max="13583" width="9.28515625" style="583" customWidth="1"/>
    <col min="13584" max="13822" width="9.140625" style="583"/>
    <col min="13823" max="13823" width="4.140625" style="583" customWidth="1"/>
    <col min="13824" max="13824" width="26.5703125" style="583" customWidth="1"/>
    <col min="13825" max="13825" width="4.7109375" style="583" customWidth="1"/>
    <col min="13826" max="13827" width="10.140625" style="583" customWidth="1"/>
    <col min="13828" max="13828" width="10.7109375" style="583" customWidth="1"/>
    <col min="13829" max="13831" width="10.140625" style="583" customWidth="1"/>
    <col min="13832" max="13832" width="10.28515625" style="583" customWidth="1"/>
    <col min="13833" max="13833" width="10.140625" style="583" customWidth="1"/>
    <col min="13834" max="13834" width="10" style="583" customWidth="1"/>
    <col min="13835" max="13835" width="10.28515625" style="583" customWidth="1"/>
    <col min="13836" max="13838" width="9.140625" style="583"/>
    <col min="13839" max="13839" width="9.28515625" style="583" customWidth="1"/>
    <col min="13840" max="14078" width="9.140625" style="583"/>
    <col min="14079" max="14079" width="4.140625" style="583" customWidth="1"/>
    <col min="14080" max="14080" width="26.5703125" style="583" customWidth="1"/>
    <col min="14081" max="14081" width="4.7109375" style="583" customWidth="1"/>
    <col min="14082" max="14083" width="10.140625" style="583" customWidth="1"/>
    <col min="14084" max="14084" width="10.7109375" style="583" customWidth="1"/>
    <col min="14085" max="14087" width="10.140625" style="583" customWidth="1"/>
    <col min="14088" max="14088" width="10.28515625" style="583" customWidth="1"/>
    <col min="14089" max="14089" width="10.140625" style="583" customWidth="1"/>
    <col min="14090" max="14090" width="10" style="583" customWidth="1"/>
    <col min="14091" max="14091" width="10.28515625" style="583" customWidth="1"/>
    <col min="14092" max="14094" width="9.140625" style="583"/>
    <col min="14095" max="14095" width="9.28515625" style="583" customWidth="1"/>
    <col min="14096" max="14334" width="9.140625" style="583"/>
    <col min="14335" max="14335" width="4.140625" style="583" customWidth="1"/>
    <col min="14336" max="14336" width="26.5703125" style="583" customWidth="1"/>
    <col min="14337" max="14337" width="4.7109375" style="583" customWidth="1"/>
    <col min="14338" max="14339" width="10.140625" style="583" customWidth="1"/>
    <col min="14340" max="14340" width="10.7109375" style="583" customWidth="1"/>
    <col min="14341" max="14343" width="10.140625" style="583" customWidth="1"/>
    <col min="14344" max="14344" width="10.28515625" style="583" customWidth="1"/>
    <col min="14345" max="14345" width="10.140625" style="583" customWidth="1"/>
    <col min="14346" max="14346" width="10" style="583" customWidth="1"/>
    <col min="14347" max="14347" width="10.28515625" style="583" customWidth="1"/>
    <col min="14348" max="14350" width="9.140625" style="583"/>
    <col min="14351" max="14351" width="9.28515625" style="583" customWidth="1"/>
    <col min="14352" max="14590" width="9.140625" style="583"/>
    <col min="14591" max="14591" width="4.140625" style="583" customWidth="1"/>
    <col min="14592" max="14592" width="26.5703125" style="583" customWidth="1"/>
    <col min="14593" max="14593" width="4.7109375" style="583" customWidth="1"/>
    <col min="14594" max="14595" width="10.140625" style="583" customWidth="1"/>
    <col min="14596" max="14596" width="10.7109375" style="583" customWidth="1"/>
    <col min="14597" max="14599" width="10.140625" style="583" customWidth="1"/>
    <col min="14600" max="14600" width="10.28515625" style="583" customWidth="1"/>
    <col min="14601" max="14601" width="10.140625" style="583" customWidth="1"/>
    <col min="14602" max="14602" width="10" style="583" customWidth="1"/>
    <col min="14603" max="14603" width="10.28515625" style="583" customWidth="1"/>
    <col min="14604" max="14606" width="9.140625" style="583"/>
    <col min="14607" max="14607" width="9.28515625" style="583" customWidth="1"/>
    <col min="14608" max="14846" width="9.140625" style="583"/>
    <col min="14847" max="14847" width="4.140625" style="583" customWidth="1"/>
    <col min="14848" max="14848" width="26.5703125" style="583" customWidth="1"/>
    <col min="14849" max="14849" width="4.7109375" style="583" customWidth="1"/>
    <col min="14850" max="14851" width="10.140625" style="583" customWidth="1"/>
    <col min="14852" max="14852" width="10.7109375" style="583" customWidth="1"/>
    <col min="14853" max="14855" width="10.140625" style="583" customWidth="1"/>
    <col min="14856" max="14856" width="10.28515625" style="583" customWidth="1"/>
    <col min="14857" max="14857" width="10.140625" style="583" customWidth="1"/>
    <col min="14858" max="14858" width="10" style="583" customWidth="1"/>
    <col min="14859" max="14859" width="10.28515625" style="583" customWidth="1"/>
    <col min="14860" max="14862" width="9.140625" style="583"/>
    <col min="14863" max="14863" width="9.28515625" style="583" customWidth="1"/>
    <col min="14864" max="15102" width="9.140625" style="583"/>
    <col min="15103" max="15103" width="4.140625" style="583" customWidth="1"/>
    <col min="15104" max="15104" width="26.5703125" style="583" customWidth="1"/>
    <col min="15105" max="15105" width="4.7109375" style="583" customWidth="1"/>
    <col min="15106" max="15107" width="10.140625" style="583" customWidth="1"/>
    <col min="15108" max="15108" width="10.7109375" style="583" customWidth="1"/>
    <col min="15109" max="15111" width="10.140625" style="583" customWidth="1"/>
    <col min="15112" max="15112" width="10.28515625" style="583" customWidth="1"/>
    <col min="15113" max="15113" width="10.140625" style="583" customWidth="1"/>
    <col min="15114" max="15114" width="10" style="583" customWidth="1"/>
    <col min="15115" max="15115" width="10.28515625" style="583" customWidth="1"/>
    <col min="15116" max="15118" width="9.140625" style="583"/>
    <col min="15119" max="15119" width="9.28515625" style="583" customWidth="1"/>
    <col min="15120" max="15358" width="9.140625" style="583"/>
    <col min="15359" max="15359" width="4.140625" style="583" customWidth="1"/>
    <col min="15360" max="15360" width="26.5703125" style="583" customWidth="1"/>
    <col min="15361" max="15361" width="4.7109375" style="583" customWidth="1"/>
    <col min="15362" max="15363" width="10.140625" style="583" customWidth="1"/>
    <col min="15364" max="15364" width="10.7109375" style="583" customWidth="1"/>
    <col min="15365" max="15367" width="10.140625" style="583" customWidth="1"/>
    <col min="15368" max="15368" width="10.28515625" style="583" customWidth="1"/>
    <col min="15369" max="15369" width="10.140625" style="583" customWidth="1"/>
    <col min="15370" max="15370" width="10" style="583" customWidth="1"/>
    <col min="15371" max="15371" width="10.28515625" style="583" customWidth="1"/>
    <col min="15372" max="15374" width="9.140625" style="583"/>
    <col min="15375" max="15375" width="9.28515625" style="583" customWidth="1"/>
    <col min="15376" max="15614" width="9.140625" style="583"/>
    <col min="15615" max="15615" width="4.140625" style="583" customWidth="1"/>
    <col min="15616" max="15616" width="26.5703125" style="583" customWidth="1"/>
    <col min="15617" max="15617" width="4.7109375" style="583" customWidth="1"/>
    <col min="15618" max="15619" width="10.140625" style="583" customWidth="1"/>
    <col min="15620" max="15620" width="10.7109375" style="583" customWidth="1"/>
    <col min="15621" max="15623" width="10.140625" style="583" customWidth="1"/>
    <col min="15624" max="15624" width="10.28515625" style="583" customWidth="1"/>
    <col min="15625" max="15625" width="10.140625" style="583" customWidth="1"/>
    <col min="15626" max="15626" width="10" style="583" customWidth="1"/>
    <col min="15627" max="15627" width="10.28515625" style="583" customWidth="1"/>
    <col min="15628" max="15630" width="9.140625" style="583"/>
    <col min="15631" max="15631" width="9.28515625" style="583" customWidth="1"/>
    <col min="15632" max="15870" width="9.140625" style="583"/>
    <col min="15871" max="15871" width="4.140625" style="583" customWidth="1"/>
    <col min="15872" max="15872" width="26.5703125" style="583" customWidth="1"/>
    <col min="15873" max="15873" width="4.7109375" style="583" customWidth="1"/>
    <col min="15874" max="15875" width="10.140625" style="583" customWidth="1"/>
    <col min="15876" max="15876" width="10.7109375" style="583" customWidth="1"/>
    <col min="15877" max="15879" width="10.140625" style="583" customWidth="1"/>
    <col min="15880" max="15880" width="10.28515625" style="583" customWidth="1"/>
    <col min="15881" max="15881" width="10.140625" style="583" customWidth="1"/>
    <col min="15882" max="15882" width="10" style="583" customWidth="1"/>
    <col min="15883" max="15883" width="10.28515625" style="583" customWidth="1"/>
    <col min="15884" max="15886" width="9.140625" style="583"/>
    <col min="15887" max="15887" width="9.28515625" style="583" customWidth="1"/>
    <col min="15888" max="16126" width="9.140625" style="583"/>
    <col min="16127" max="16127" width="4.140625" style="583" customWidth="1"/>
    <col min="16128" max="16128" width="26.5703125" style="583" customWidth="1"/>
    <col min="16129" max="16129" width="4.7109375" style="583" customWidth="1"/>
    <col min="16130" max="16131" width="10.140625" style="583" customWidth="1"/>
    <col min="16132" max="16132" width="10.7109375" style="583" customWidth="1"/>
    <col min="16133" max="16135" width="10.140625" style="583" customWidth="1"/>
    <col min="16136" max="16136" width="10.28515625" style="583" customWidth="1"/>
    <col min="16137" max="16137" width="10.140625" style="583" customWidth="1"/>
    <col min="16138" max="16138" width="10" style="583" customWidth="1"/>
    <col min="16139" max="16139" width="10.28515625" style="583" customWidth="1"/>
    <col min="16140" max="16142" width="9.140625" style="583"/>
    <col min="16143" max="16143" width="9.28515625" style="583" customWidth="1"/>
    <col min="16144" max="16384" width="9.140625" style="583"/>
  </cols>
  <sheetData>
    <row r="1" spans="1:15" ht="23.25" thickBot="1" x14ac:dyDescent="0.6">
      <c r="A1" s="1344" t="s">
        <v>265</v>
      </c>
      <c r="B1" s="1344"/>
      <c r="C1" s="1344"/>
      <c r="D1" s="1344"/>
      <c r="E1" s="1344"/>
      <c r="F1" s="1344"/>
      <c r="G1" s="1344"/>
      <c r="H1" s="1344"/>
      <c r="I1" s="1344"/>
      <c r="J1" s="1344"/>
      <c r="K1" s="1344"/>
      <c r="L1" s="1344"/>
      <c r="M1" s="1344"/>
      <c r="N1" s="1344"/>
      <c r="O1" s="1344"/>
    </row>
    <row r="2" spans="1:15" x14ac:dyDescent="0.55000000000000004">
      <c r="A2" s="1350" t="s">
        <v>0</v>
      </c>
      <c r="B2" s="1477" t="s">
        <v>1</v>
      </c>
      <c r="C2" s="1478" t="s">
        <v>2</v>
      </c>
      <c r="D2" s="1338" t="s">
        <v>81</v>
      </c>
      <c r="E2" s="1339"/>
      <c r="F2" s="1339"/>
      <c r="G2" s="1339"/>
      <c r="H2" s="1339"/>
      <c r="I2" s="1339"/>
      <c r="J2" s="1339"/>
      <c r="K2" s="1339"/>
      <c r="L2" s="1339"/>
      <c r="M2" s="1339"/>
      <c r="N2" s="1479" t="s">
        <v>76</v>
      </c>
      <c r="O2" s="1480" t="s">
        <v>3</v>
      </c>
    </row>
    <row r="3" spans="1:15" x14ac:dyDescent="0.55000000000000004">
      <c r="A3" s="1351"/>
      <c r="B3" s="1481" t="s">
        <v>195</v>
      </c>
      <c r="C3" s="1482"/>
      <c r="D3" s="1341"/>
      <c r="E3" s="1342"/>
      <c r="F3" s="1342"/>
      <c r="G3" s="1342"/>
      <c r="H3" s="1342"/>
      <c r="I3" s="1342"/>
      <c r="J3" s="1342"/>
      <c r="K3" s="1342"/>
      <c r="L3" s="1342"/>
      <c r="M3" s="1342"/>
      <c r="N3" s="1483" t="s">
        <v>83</v>
      </c>
      <c r="O3" s="1484"/>
    </row>
    <row r="4" spans="1:15" x14ac:dyDescent="0.55000000000000004">
      <c r="A4" s="1351"/>
      <c r="B4" s="1481"/>
      <c r="C4" s="1485"/>
      <c r="D4" s="1347" t="s">
        <v>82</v>
      </c>
      <c r="E4" s="1348"/>
      <c r="F4" s="1348"/>
      <c r="G4" s="1348"/>
      <c r="H4" s="1348"/>
      <c r="I4" s="1348"/>
      <c r="J4" s="1348"/>
      <c r="K4" s="1348"/>
      <c r="L4" s="1348"/>
      <c r="M4" s="1486"/>
      <c r="N4" s="1487" t="s">
        <v>84</v>
      </c>
      <c r="O4" s="1484"/>
    </row>
    <row r="5" spans="1:15" ht="28.5" customHeight="1" thickBot="1" x14ac:dyDescent="0.6">
      <c r="A5" s="1351"/>
      <c r="B5" s="1488"/>
      <c r="C5" s="1489"/>
      <c r="D5" s="1490" t="s">
        <v>78</v>
      </c>
      <c r="E5" s="1491" t="s">
        <v>79</v>
      </c>
      <c r="F5" s="1492"/>
      <c r="G5" s="1493"/>
      <c r="H5" s="1490" t="s">
        <v>80</v>
      </c>
      <c r="I5" s="1491" t="s">
        <v>205</v>
      </c>
      <c r="J5" s="1493"/>
      <c r="K5" s="1491" t="s">
        <v>204</v>
      </c>
      <c r="L5" s="1492"/>
      <c r="M5" s="1493"/>
      <c r="N5" s="1487" t="s">
        <v>77</v>
      </c>
      <c r="O5" s="1484"/>
    </row>
    <row r="6" spans="1:15" ht="23.25" thickBot="1" x14ac:dyDescent="0.6">
      <c r="A6" s="1494"/>
      <c r="B6" s="1495"/>
      <c r="C6" s="1496"/>
      <c r="D6" s="1497" t="s">
        <v>45</v>
      </c>
      <c r="E6" s="1498" t="s">
        <v>46</v>
      </c>
      <c r="F6" s="1499" t="s">
        <v>47</v>
      </c>
      <c r="G6" s="1498" t="s">
        <v>48</v>
      </c>
      <c r="H6" s="1500" t="s">
        <v>49</v>
      </c>
      <c r="I6" s="1500" t="s">
        <v>200</v>
      </c>
      <c r="J6" s="1500" t="s">
        <v>201</v>
      </c>
      <c r="K6" s="1500" t="s">
        <v>202</v>
      </c>
      <c r="L6" s="1500" t="s">
        <v>203</v>
      </c>
      <c r="M6" s="1500" t="s">
        <v>197</v>
      </c>
      <c r="N6" s="1501" t="s">
        <v>50</v>
      </c>
      <c r="O6" s="1502"/>
    </row>
    <row r="7" spans="1:15" ht="23.25" thickBot="1" x14ac:dyDescent="0.6">
      <c r="A7" s="1503"/>
      <c r="B7" s="1504" t="s">
        <v>101</v>
      </c>
      <c r="C7" s="1505">
        <v>520000</v>
      </c>
      <c r="D7" s="618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1506"/>
    </row>
    <row r="8" spans="1:15" s="1110" customFormat="1" ht="18.75" x14ac:dyDescent="0.45">
      <c r="A8" s="1507"/>
      <c r="B8" s="973" t="s">
        <v>96</v>
      </c>
      <c r="C8" s="1508">
        <v>522000</v>
      </c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1"/>
    </row>
    <row r="9" spans="1:15" s="1110" customFormat="1" ht="18.75" x14ac:dyDescent="0.45">
      <c r="A9" s="1512">
        <v>7</v>
      </c>
      <c r="B9" s="800" t="s">
        <v>4</v>
      </c>
      <c r="C9" s="1513">
        <v>220100</v>
      </c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5"/>
    </row>
    <row r="10" spans="1:15" s="1110" customFormat="1" ht="18.75" x14ac:dyDescent="0.45">
      <c r="A10" s="1512">
        <v>8</v>
      </c>
      <c r="B10" s="800" t="s">
        <v>94</v>
      </c>
      <c r="C10" s="1513">
        <v>220200</v>
      </c>
      <c r="D10" s="1514"/>
      <c r="E10" s="1514"/>
      <c r="F10" s="1514"/>
      <c r="G10" s="1514"/>
      <c r="H10" s="1514"/>
      <c r="I10" s="1514"/>
      <c r="J10" s="1514"/>
      <c r="K10" s="1514"/>
      <c r="L10" s="1514"/>
      <c r="M10" s="1514"/>
      <c r="N10" s="1514"/>
      <c r="O10" s="1515"/>
    </row>
    <row r="11" spans="1:15" s="1110" customFormat="1" ht="18.75" x14ac:dyDescent="0.45">
      <c r="A11" s="1512">
        <v>9</v>
      </c>
      <c r="B11" s="800" t="s">
        <v>93</v>
      </c>
      <c r="C11" s="1513">
        <v>220300</v>
      </c>
      <c r="D11" s="1514"/>
      <c r="E11" s="1514"/>
      <c r="F11" s="1514"/>
      <c r="G11" s="1514"/>
      <c r="H11" s="1514"/>
      <c r="I11" s="1514"/>
      <c r="J11" s="1514"/>
      <c r="K11" s="1514"/>
      <c r="L11" s="1514"/>
      <c r="M11" s="1514"/>
      <c r="N11" s="1514"/>
      <c r="O11" s="1515"/>
    </row>
    <row r="12" spans="1:15" s="1110" customFormat="1" ht="18.75" x14ac:dyDescent="0.45">
      <c r="A12" s="1512">
        <v>10</v>
      </c>
      <c r="B12" s="800" t="s">
        <v>5</v>
      </c>
      <c r="C12" s="1513">
        <v>220400</v>
      </c>
      <c r="D12" s="1514"/>
      <c r="E12" s="1514"/>
      <c r="F12" s="1514"/>
      <c r="G12" s="1514"/>
      <c r="H12" s="1514"/>
      <c r="I12" s="1514"/>
      <c r="J12" s="1514"/>
      <c r="K12" s="1514"/>
      <c r="L12" s="1514"/>
      <c r="M12" s="1514"/>
      <c r="N12" s="1514"/>
      <c r="O12" s="1515"/>
    </row>
    <row r="13" spans="1:15" s="1110" customFormat="1" ht="18.75" x14ac:dyDescent="0.45">
      <c r="A13" s="1516">
        <v>11</v>
      </c>
      <c r="B13" s="999" t="s">
        <v>97</v>
      </c>
      <c r="C13" s="1517">
        <v>220500</v>
      </c>
      <c r="D13" s="1518"/>
      <c r="E13" s="1518"/>
      <c r="F13" s="1518"/>
      <c r="G13" s="1518"/>
      <c r="H13" s="1518"/>
      <c r="I13" s="1518"/>
      <c r="J13" s="1518"/>
      <c r="K13" s="1518"/>
      <c r="L13" s="1518"/>
      <c r="M13" s="1518"/>
      <c r="N13" s="1518"/>
      <c r="O13" s="1519"/>
    </row>
    <row r="14" spans="1:15" s="1523" customFormat="1" ht="18.75" x14ac:dyDescent="0.45">
      <c r="A14" s="1512">
        <v>12</v>
      </c>
      <c r="B14" s="1520" t="s">
        <v>98</v>
      </c>
      <c r="C14" s="1513">
        <v>220600</v>
      </c>
      <c r="D14" s="1521"/>
      <c r="E14" s="1521"/>
      <c r="F14" s="1521"/>
      <c r="G14" s="1521"/>
      <c r="H14" s="1521"/>
      <c r="I14" s="1521"/>
      <c r="J14" s="1521"/>
      <c r="K14" s="1521"/>
      <c r="L14" s="1521"/>
      <c r="M14" s="1521"/>
      <c r="N14" s="1521"/>
      <c r="O14" s="1522"/>
    </row>
    <row r="15" spans="1:15" s="1110" customFormat="1" ht="19.5" thickBot="1" x14ac:dyDescent="0.5">
      <c r="A15" s="1516">
        <v>13</v>
      </c>
      <c r="B15" s="984" t="s">
        <v>99</v>
      </c>
      <c r="C15" s="1524">
        <v>220700</v>
      </c>
      <c r="D15" s="1518"/>
      <c r="E15" s="1518"/>
      <c r="F15" s="1518"/>
      <c r="G15" s="1518"/>
      <c r="H15" s="1518"/>
      <c r="I15" s="1518"/>
      <c r="J15" s="1518"/>
      <c r="K15" s="1518"/>
      <c r="L15" s="1518"/>
      <c r="M15" s="1518"/>
      <c r="N15" s="1518"/>
      <c r="O15" s="1519"/>
    </row>
    <row r="16" spans="1:15" ht="29.25" customHeight="1" thickBot="1" x14ac:dyDescent="0.6">
      <c r="A16" s="1525"/>
      <c r="B16" s="1526" t="s">
        <v>104</v>
      </c>
      <c r="C16" s="1527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1528"/>
    </row>
    <row r="17" spans="1:15" ht="30" customHeight="1" thickBot="1" x14ac:dyDescent="0.6">
      <c r="A17" s="1529"/>
      <c r="B17" s="1530" t="s">
        <v>105</v>
      </c>
      <c r="C17" s="1531"/>
      <c r="D17" s="609"/>
      <c r="E17" s="609"/>
      <c r="F17" s="609"/>
      <c r="G17" s="609"/>
      <c r="H17" s="609"/>
      <c r="I17" s="609"/>
      <c r="J17" s="609"/>
      <c r="K17" s="609"/>
      <c r="L17" s="609"/>
      <c r="M17" s="609"/>
      <c r="N17" s="609"/>
      <c r="O17" s="1528"/>
    </row>
    <row r="18" spans="1:15" ht="28.5" customHeight="1" x14ac:dyDescent="0.55000000000000004">
      <c r="A18" s="1532"/>
      <c r="B18" s="1533" t="s">
        <v>100</v>
      </c>
      <c r="C18" s="1534">
        <v>530000</v>
      </c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4"/>
      <c r="O18" s="1535"/>
    </row>
    <row r="19" spans="1:15" x14ac:dyDescent="0.55000000000000004">
      <c r="A19" s="1536"/>
      <c r="B19" s="1537" t="s">
        <v>8</v>
      </c>
      <c r="C19" s="1538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1539"/>
    </row>
    <row r="20" spans="1:15" s="645" customFormat="1" x14ac:dyDescent="0.55000000000000004">
      <c r="A20" s="1540"/>
      <c r="B20" s="1541" t="s">
        <v>9</v>
      </c>
      <c r="C20" s="1542">
        <v>531000</v>
      </c>
      <c r="D20" s="643"/>
      <c r="E20" s="1543"/>
      <c r="F20" s="1543"/>
      <c r="G20" s="1543"/>
      <c r="H20" s="1543"/>
      <c r="I20" s="1543"/>
      <c r="J20" s="1543"/>
      <c r="K20" s="1543"/>
      <c r="L20" s="1543"/>
      <c r="M20" s="1543"/>
      <c r="N20" s="1543"/>
      <c r="O20" s="1544"/>
    </row>
    <row r="21" spans="1:15" x14ac:dyDescent="0.55000000000000004">
      <c r="A21" s="1545">
        <v>14</v>
      </c>
      <c r="B21" s="1546" t="s">
        <v>58</v>
      </c>
      <c r="C21" s="1547">
        <v>310100</v>
      </c>
      <c r="D21" s="646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1539"/>
    </row>
    <row r="22" spans="1:15" x14ac:dyDescent="0.55000000000000004">
      <c r="A22" s="1545">
        <v>15</v>
      </c>
      <c r="B22" s="1546" t="s">
        <v>10</v>
      </c>
      <c r="C22" s="1547">
        <v>310200</v>
      </c>
      <c r="D22" s="646"/>
      <c r="E22" s="675"/>
      <c r="F22" s="675"/>
      <c r="G22" s="675"/>
      <c r="H22" s="675"/>
      <c r="I22" s="675"/>
      <c r="J22" s="675"/>
      <c r="K22" s="675"/>
      <c r="L22" s="675"/>
      <c r="M22" s="675"/>
      <c r="N22" s="675"/>
      <c r="O22" s="1539"/>
    </row>
    <row r="23" spans="1:15" x14ac:dyDescent="0.55000000000000004">
      <c r="A23" s="1545">
        <v>16</v>
      </c>
      <c r="B23" s="1546" t="s">
        <v>11</v>
      </c>
      <c r="C23" s="1547">
        <v>310300</v>
      </c>
      <c r="D23" s="646"/>
      <c r="E23" s="675"/>
      <c r="F23" s="675"/>
      <c r="G23" s="675"/>
      <c r="H23" s="675"/>
      <c r="I23" s="675"/>
      <c r="J23" s="675"/>
      <c r="K23" s="675"/>
      <c r="L23" s="675"/>
      <c r="M23" s="675"/>
      <c r="N23" s="675"/>
      <c r="O23" s="1539"/>
    </row>
    <row r="24" spans="1:15" x14ac:dyDescent="0.55000000000000004">
      <c r="A24" s="1545">
        <v>17</v>
      </c>
      <c r="B24" s="1546" t="s">
        <v>12</v>
      </c>
      <c r="C24" s="1547">
        <v>310400</v>
      </c>
      <c r="D24" s="646"/>
      <c r="E24" s="675"/>
      <c r="F24" s="675"/>
      <c r="G24" s="675"/>
      <c r="H24" s="675"/>
      <c r="I24" s="675"/>
      <c r="J24" s="675"/>
      <c r="K24" s="675"/>
      <c r="L24" s="675"/>
      <c r="M24" s="675"/>
      <c r="N24" s="675"/>
      <c r="O24" s="1539"/>
    </row>
    <row r="25" spans="1:15" x14ac:dyDescent="0.55000000000000004">
      <c r="A25" s="1545">
        <v>18</v>
      </c>
      <c r="B25" s="1546" t="s">
        <v>13</v>
      </c>
      <c r="C25" s="1547">
        <v>310500</v>
      </c>
      <c r="D25" s="646"/>
      <c r="E25" s="675"/>
      <c r="F25" s="675"/>
      <c r="G25" s="675"/>
      <c r="H25" s="675"/>
      <c r="I25" s="675"/>
      <c r="J25" s="675"/>
      <c r="K25" s="675"/>
      <c r="L25" s="675"/>
      <c r="M25" s="675"/>
      <c r="N25" s="675"/>
      <c r="O25" s="1539"/>
    </row>
    <row r="26" spans="1:15" x14ac:dyDescent="0.55000000000000004">
      <c r="A26" s="1545">
        <v>19</v>
      </c>
      <c r="B26" s="1546" t="s">
        <v>14</v>
      </c>
      <c r="C26" s="1547">
        <v>310600</v>
      </c>
      <c r="D26" s="646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1539"/>
    </row>
    <row r="27" spans="1:15" x14ac:dyDescent="0.55000000000000004">
      <c r="A27" s="1545">
        <v>20</v>
      </c>
      <c r="B27" s="1546" t="s">
        <v>15</v>
      </c>
      <c r="C27" s="1547">
        <v>310700</v>
      </c>
      <c r="D27" s="646"/>
      <c r="E27" s="597"/>
      <c r="F27" s="597"/>
      <c r="G27" s="597"/>
      <c r="H27" s="597"/>
      <c r="I27" s="597"/>
      <c r="J27" s="597"/>
      <c r="K27" s="597"/>
      <c r="L27" s="597"/>
      <c r="M27" s="597"/>
      <c r="N27" s="597"/>
      <c r="O27" s="1539"/>
    </row>
    <row r="28" spans="1:15" ht="23.25" thickBot="1" x14ac:dyDescent="0.6">
      <c r="A28" s="791"/>
      <c r="B28" s="1548" t="s">
        <v>16</v>
      </c>
      <c r="C28" s="1549"/>
      <c r="D28" s="1550"/>
      <c r="E28" s="1551"/>
      <c r="F28" s="1551"/>
      <c r="G28" s="1551"/>
      <c r="H28" s="1551"/>
      <c r="I28" s="1551"/>
      <c r="J28" s="1551"/>
      <c r="K28" s="1551"/>
      <c r="L28" s="1551"/>
      <c r="M28" s="1551"/>
      <c r="N28" s="1551"/>
      <c r="O28" s="1552"/>
    </row>
    <row r="29" spans="1:15" ht="23.25" thickTop="1" x14ac:dyDescent="0.55000000000000004">
      <c r="A29" s="1553">
        <v>21</v>
      </c>
      <c r="B29" s="1554" t="s">
        <v>17</v>
      </c>
      <c r="C29" s="1555">
        <v>320100</v>
      </c>
      <c r="D29" s="654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1535"/>
    </row>
    <row r="30" spans="1:15" x14ac:dyDescent="0.55000000000000004">
      <c r="A30" s="1553">
        <v>22</v>
      </c>
      <c r="B30" s="1546" t="s">
        <v>19</v>
      </c>
      <c r="C30" s="1555">
        <v>320200</v>
      </c>
      <c r="D30" s="646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1539"/>
    </row>
    <row r="31" spans="1:15" x14ac:dyDescent="0.55000000000000004">
      <c r="A31" s="1553">
        <v>23</v>
      </c>
      <c r="B31" s="1546" t="s">
        <v>102</v>
      </c>
      <c r="C31" s="1555">
        <v>320300</v>
      </c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7"/>
    </row>
    <row r="32" spans="1:15" s="659" customFormat="1" x14ac:dyDescent="0.55000000000000004">
      <c r="A32" s="1545">
        <v>24</v>
      </c>
      <c r="B32" s="1546" t="s">
        <v>18</v>
      </c>
      <c r="C32" s="1547">
        <v>320400</v>
      </c>
      <c r="D32" s="660"/>
      <c r="E32" s="660"/>
      <c r="F32" s="660"/>
      <c r="G32" s="660"/>
      <c r="H32" s="660"/>
      <c r="I32" s="660"/>
      <c r="J32" s="660"/>
      <c r="K32" s="660"/>
      <c r="L32" s="660"/>
      <c r="M32" s="660"/>
      <c r="N32" s="660"/>
      <c r="O32" s="1558"/>
    </row>
    <row r="33" spans="1:15" ht="23.25" thickBot="1" x14ac:dyDescent="0.6">
      <c r="A33" s="791"/>
      <c r="B33" s="1548" t="s">
        <v>20</v>
      </c>
      <c r="C33" s="1549">
        <v>532000</v>
      </c>
      <c r="D33" s="1559"/>
      <c r="E33" s="1551"/>
      <c r="F33" s="1551"/>
      <c r="G33" s="1551"/>
      <c r="H33" s="1551"/>
      <c r="I33" s="1551"/>
      <c r="J33" s="1551"/>
      <c r="K33" s="1551"/>
      <c r="L33" s="1551"/>
      <c r="M33" s="1551"/>
      <c r="N33" s="1551"/>
      <c r="O33" s="1560"/>
    </row>
    <row r="34" spans="1:15" ht="23.25" thickTop="1" x14ac:dyDescent="0.55000000000000004">
      <c r="A34" s="1553">
        <v>25</v>
      </c>
      <c r="B34" s="1554" t="s">
        <v>21</v>
      </c>
      <c r="C34" s="1555">
        <v>330100</v>
      </c>
      <c r="D34" s="635"/>
      <c r="E34" s="635"/>
      <c r="F34" s="635"/>
      <c r="G34" s="635"/>
      <c r="H34" s="635"/>
      <c r="I34" s="635"/>
      <c r="J34" s="635"/>
      <c r="K34" s="635"/>
      <c r="L34" s="635"/>
      <c r="M34" s="635"/>
      <c r="N34" s="635"/>
      <c r="O34" s="1535"/>
    </row>
    <row r="35" spans="1:15" x14ac:dyDescent="0.55000000000000004">
      <c r="A35" s="1545">
        <v>26</v>
      </c>
      <c r="B35" s="1546" t="s">
        <v>22</v>
      </c>
      <c r="C35" s="1547">
        <v>330200</v>
      </c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1539"/>
    </row>
    <row r="36" spans="1:15" x14ac:dyDescent="0.55000000000000004">
      <c r="A36" s="1545">
        <v>27</v>
      </c>
      <c r="B36" s="1546" t="s">
        <v>23</v>
      </c>
      <c r="C36" s="1547">
        <v>330300</v>
      </c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596"/>
      <c r="O36" s="1539"/>
    </row>
    <row r="37" spans="1:15" x14ac:dyDescent="0.55000000000000004">
      <c r="A37" s="1545">
        <v>28</v>
      </c>
      <c r="B37" s="1546" t="s">
        <v>106</v>
      </c>
      <c r="C37" s="1547">
        <v>330400</v>
      </c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1539"/>
    </row>
    <row r="38" spans="1:15" x14ac:dyDescent="0.55000000000000004">
      <c r="A38" s="1545">
        <v>29</v>
      </c>
      <c r="B38" s="1546" t="s">
        <v>107</v>
      </c>
      <c r="C38" s="1547">
        <v>330500</v>
      </c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1539"/>
    </row>
    <row r="39" spans="1:15" x14ac:dyDescent="0.55000000000000004">
      <c r="A39" s="1545">
        <v>30</v>
      </c>
      <c r="B39" s="1546" t="s">
        <v>24</v>
      </c>
      <c r="C39" s="1547">
        <v>330600</v>
      </c>
      <c r="D39" s="638"/>
      <c r="E39" s="597"/>
      <c r="F39" s="597"/>
      <c r="G39" s="597"/>
      <c r="H39" s="597"/>
      <c r="I39" s="597"/>
      <c r="J39" s="597"/>
      <c r="K39" s="597"/>
      <c r="L39" s="597"/>
      <c r="M39" s="597"/>
      <c r="N39" s="597"/>
      <c r="O39" s="1539"/>
    </row>
    <row r="40" spans="1:15" x14ac:dyDescent="0.55000000000000004">
      <c r="A40" s="1545">
        <v>31</v>
      </c>
      <c r="B40" s="1546" t="s">
        <v>25</v>
      </c>
      <c r="C40" s="1547">
        <v>330700</v>
      </c>
      <c r="D40" s="660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1558"/>
    </row>
    <row r="41" spans="1:15" x14ac:dyDescent="0.55000000000000004">
      <c r="A41" s="1545">
        <v>32</v>
      </c>
      <c r="B41" s="1546" t="s">
        <v>59</v>
      </c>
      <c r="C41" s="1547">
        <v>330800</v>
      </c>
      <c r="D41" s="638"/>
      <c r="E41" s="597"/>
      <c r="F41" s="597"/>
      <c r="G41" s="597"/>
      <c r="H41" s="597"/>
      <c r="I41" s="597"/>
      <c r="J41" s="597"/>
      <c r="K41" s="597"/>
      <c r="L41" s="597"/>
      <c r="M41" s="597"/>
      <c r="N41" s="597"/>
      <c r="O41" s="1506"/>
    </row>
    <row r="42" spans="1:15" x14ac:dyDescent="0.55000000000000004">
      <c r="A42" s="1545">
        <v>33</v>
      </c>
      <c r="B42" s="1546" t="s">
        <v>60</v>
      </c>
      <c r="C42" s="1547">
        <v>330900</v>
      </c>
      <c r="D42" s="646"/>
      <c r="E42" s="646"/>
      <c r="F42" s="646"/>
      <c r="G42" s="646"/>
      <c r="H42" s="646"/>
      <c r="I42" s="646"/>
      <c r="J42" s="646"/>
      <c r="K42" s="646"/>
      <c r="L42" s="646"/>
      <c r="M42" s="646"/>
      <c r="N42" s="646"/>
      <c r="O42" s="1539"/>
    </row>
    <row r="43" spans="1:15" x14ac:dyDescent="0.55000000000000004">
      <c r="A43" s="1545">
        <v>34</v>
      </c>
      <c r="B43" s="1546" t="s">
        <v>108</v>
      </c>
      <c r="C43" s="1547">
        <v>331000</v>
      </c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1539"/>
    </row>
    <row r="44" spans="1:15" x14ac:dyDescent="0.55000000000000004">
      <c r="A44" s="1545">
        <v>35</v>
      </c>
      <c r="B44" s="1546" t="s">
        <v>51</v>
      </c>
      <c r="C44" s="1547">
        <v>331100</v>
      </c>
      <c r="D44" s="638"/>
      <c r="E44" s="597"/>
      <c r="F44" s="597"/>
      <c r="G44" s="597"/>
      <c r="H44" s="597"/>
      <c r="I44" s="597"/>
      <c r="J44" s="597"/>
      <c r="K44" s="597"/>
      <c r="L44" s="597"/>
      <c r="M44" s="597"/>
      <c r="N44" s="597"/>
      <c r="O44" s="1506"/>
    </row>
    <row r="45" spans="1:15" x14ac:dyDescent="0.55000000000000004">
      <c r="A45" s="1545">
        <v>36</v>
      </c>
      <c r="B45" s="1546" t="s">
        <v>52</v>
      </c>
      <c r="C45" s="1547">
        <v>331200</v>
      </c>
      <c r="D45" s="660"/>
      <c r="E45" s="660"/>
      <c r="F45" s="660"/>
      <c r="G45" s="660"/>
      <c r="H45" s="660"/>
      <c r="I45" s="660"/>
      <c r="J45" s="660"/>
      <c r="K45" s="660"/>
      <c r="L45" s="660"/>
      <c r="M45" s="660"/>
      <c r="N45" s="660"/>
      <c r="O45" s="1558"/>
    </row>
    <row r="46" spans="1:15" x14ac:dyDescent="0.55000000000000004">
      <c r="A46" s="1545">
        <v>37</v>
      </c>
      <c r="B46" s="1546" t="s">
        <v>109</v>
      </c>
      <c r="C46" s="1547">
        <v>331300</v>
      </c>
      <c r="D46" s="601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1506"/>
    </row>
    <row r="47" spans="1:15" x14ac:dyDescent="0.55000000000000004">
      <c r="A47" s="1545">
        <v>38</v>
      </c>
      <c r="B47" s="1546" t="s">
        <v>26</v>
      </c>
      <c r="C47" s="1547">
        <v>331400</v>
      </c>
      <c r="D47" s="596"/>
      <c r="E47" s="597"/>
      <c r="F47" s="597"/>
      <c r="G47" s="597"/>
      <c r="H47" s="597"/>
      <c r="I47" s="597"/>
      <c r="J47" s="597"/>
      <c r="K47" s="597"/>
      <c r="L47" s="597"/>
      <c r="M47" s="597"/>
      <c r="N47" s="597"/>
      <c r="O47" s="1539"/>
    </row>
    <row r="48" spans="1:15" x14ac:dyDescent="0.55000000000000004">
      <c r="A48" s="1561">
        <v>39</v>
      </c>
      <c r="B48" s="1546" t="s">
        <v>110</v>
      </c>
      <c r="C48" s="1562">
        <v>331500</v>
      </c>
      <c r="D48" s="638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1506"/>
    </row>
    <row r="49" spans="1:15" x14ac:dyDescent="0.55000000000000004">
      <c r="A49" s="1561">
        <v>40</v>
      </c>
      <c r="B49" s="1546" t="s">
        <v>111</v>
      </c>
      <c r="C49" s="1562">
        <v>331600</v>
      </c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1558"/>
    </row>
    <row r="50" spans="1:15" s="666" customFormat="1" x14ac:dyDescent="0.55000000000000004">
      <c r="A50" s="1561">
        <v>41</v>
      </c>
      <c r="B50" s="1546" t="s">
        <v>53</v>
      </c>
      <c r="C50" s="1562">
        <v>331700</v>
      </c>
      <c r="D50" s="1563"/>
      <c r="E50" s="1563"/>
      <c r="F50" s="1563"/>
      <c r="G50" s="1563"/>
      <c r="H50" s="1563"/>
      <c r="I50" s="1563"/>
      <c r="J50" s="1563"/>
      <c r="K50" s="1563"/>
      <c r="L50" s="1563"/>
      <c r="M50" s="1563"/>
      <c r="N50" s="1563"/>
      <c r="O50" s="1564"/>
    </row>
    <row r="51" spans="1:15" s="672" customFormat="1" ht="16.5" customHeight="1" thickBot="1" x14ac:dyDescent="0.6">
      <c r="A51" s="791"/>
      <c r="B51" s="1548" t="s">
        <v>27</v>
      </c>
      <c r="C51" s="1549">
        <v>533000</v>
      </c>
      <c r="D51" s="1565"/>
      <c r="E51" s="1566"/>
      <c r="F51" s="1566"/>
      <c r="G51" s="1566"/>
      <c r="H51" s="1566"/>
      <c r="I51" s="1566"/>
      <c r="J51" s="1566"/>
      <c r="K51" s="1566"/>
      <c r="L51" s="1566"/>
      <c r="M51" s="1566"/>
      <c r="N51" s="1566"/>
      <c r="O51" s="1567"/>
    </row>
    <row r="52" spans="1:15" s="672" customFormat="1" ht="24" thickTop="1" thickBot="1" x14ac:dyDescent="0.6">
      <c r="A52" s="815"/>
      <c r="B52" s="1568" t="s">
        <v>194</v>
      </c>
      <c r="C52" s="1569"/>
      <c r="D52" s="1570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2"/>
    </row>
    <row r="53" spans="1:15" s="672" customFormat="1" ht="23.25" thickTop="1" x14ac:dyDescent="0.55000000000000004">
      <c r="A53" s="1553"/>
      <c r="B53" s="1573" t="s">
        <v>29</v>
      </c>
      <c r="C53" s="1555">
        <v>534000</v>
      </c>
      <c r="D53" s="727"/>
      <c r="E53" s="728"/>
      <c r="F53" s="727"/>
      <c r="G53" s="728"/>
      <c r="H53" s="728"/>
      <c r="I53" s="728"/>
      <c r="J53" s="728"/>
      <c r="K53" s="728"/>
      <c r="L53" s="728"/>
      <c r="M53" s="728"/>
      <c r="N53" s="728"/>
      <c r="O53" s="1574"/>
    </row>
    <row r="54" spans="1:15" s="679" customFormat="1" x14ac:dyDescent="0.55000000000000004">
      <c r="A54" s="1545">
        <v>42</v>
      </c>
      <c r="B54" s="1546" t="s">
        <v>30</v>
      </c>
      <c r="C54" s="1547">
        <v>340100</v>
      </c>
      <c r="D54" s="676"/>
      <c r="E54" s="676"/>
      <c r="F54" s="676"/>
      <c r="G54" s="676"/>
      <c r="H54" s="676"/>
      <c r="I54" s="676"/>
      <c r="J54" s="676"/>
      <c r="K54" s="676"/>
      <c r="L54" s="676"/>
      <c r="M54" s="676"/>
      <c r="N54" s="676"/>
      <c r="O54" s="1575"/>
    </row>
    <row r="55" spans="1:15" x14ac:dyDescent="0.55000000000000004">
      <c r="A55" s="1545">
        <v>43</v>
      </c>
      <c r="B55" s="1546" t="s">
        <v>31</v>
      </c>
      <c r="C55" s="1547">
        <v>340200</v>
      </c>
      <c r="D55" s="736"/>
      <c r="E55" s="731"/>
      <c r="F55" s="731"/>
      <c r="G55" s="731"/>
      <c r="H55" s="731"/>
      <c r="I55" s="731"/>
      <c r="J55" s="731"/>
      <c r="K55" s="731"/>
      <c r="L55" s="731"/>
      <c r="M55" s="731"/>
      <c r="N55" s="731"/>
      <c r="O55" s="1576"/>
    </row>
    <row r="56" spans="1:15" s="682" customFormat="1" x14ac:dyDescent="0.55000000000000004">
      <c r="A56" s="1545">
        <v>44</v>
      </c>
      <c r="B56" s="1546" t="s">
        <v>32</v>
      </c>
      <c r="C56" s="1547">
        <v>340300</v>
      </c>
      <c r="D56" s="680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1577"/>
    </row>
    <row r="57" spans="1:15" x14ac:dyDescent="0.55000000000000004">
      <c r="A57" s="1545">
        <v>45</v>
      </c>
      <c r="B57" s="1546" t="s">
        <v>33</v>
      </c>
      <c r="C57" s="1547">
        <v>340400</v>
      </c>
      <c r="D57" s="736"/>
      <c r="E57" s="731"/>
      <c r="F57" s="731"/>
      <c r="G57" s="731"/>
      <c r="H57" s="731"/>
      <c r="I57" s="731"/>
      <c r="J57" s="731"/>
      <c r="K57" s="731"/>
      <c r="L57" s="731"/>
      <c r="M57" s="731"/>
      <c r="N57" s="731"/>
      <c r="O57" s="1576"/>
    </row>
    <row r="58" spans="1:15" x14ac:dyDescent="0.55000000000000004">
      <c r="A58" s="1545">
        <v>46</v>
      </c>
      <c r="B58" s="1546" t="s">
        <v>120</v>
      </c>
      <c r="C58" s="1547">
        <v>340500</v>
      </c>
      <c r="D58" s="597"/>
      <c r="E58" s="597"/>
      <c r="F58" s="597"/>
      <c r="G58" s="597"/>
      <c r="H58" s="597"/>
      <c r="I58" s="597"/>
      <c r="J58" s="597"/>
      <c r="K58" s="597"/>
      <c r="L58" s="597"/>
      <c r="M58" s="597"/>
      <c r="N58" s="597"/>
      <c r="O58" s="1506"/>
    </row>
    <row r="59" spans="1:15" ht="20.25" customHeight="1" thickBot="1" x14ac:dyDescent="0.6">
      <c r="A59" s="829"/>
      <c r="B59" s="1578" t="s">
        <v>34</v>
      </c>
      <c r="C59" s="1579"/>
      <c r="D59" s="1559"/>
      <c r="E59" s="1551"/>
      <c r="F59" s="1551"/>
      <c r="G59" s="1551"/>
      <c r="H59" s="1551"/>
      <c r="I59" s="1551"/>
      <c r="J59" s="1551"/>
      <c r="K59" s="1551"/>
      <c r="L59" s="1551"/>
      <c r="M59" s="1551"/>
      <c r="N59" s="1551"/>
      <c r="O59" s="1560"/>
    </row>
    <row r="60" spans="1:15" ht="23.25" thickTop="1" x14ac:dyDescent="0.55000000000000004">
      <c r="A60" s="1553"/>
      <c r="B60" s="1573" t="s">
        <v>112</v>
      </c>
      <c r="C60" s="1555">
        <v>560000</v>
      </c>
      <c r="D60" s="635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1580"/>
    </row>
    <row r="61" spans="1:15" x14ac:dyDescent="0.55000000000000004">
      <c r="A61" s="1545">
        <v>47</v>
      </c>
      <c r="B61" s="1546" t="s">
        <v>113</v>
      </c>
      <c r="C61" s="1555">
        <v>610100</v>
      </c>
      <c r="D61" s="596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1506"/>
    </row>
    <row r="62" spans="1:15" x14ac:dyDescent="0.55000000000000004">
      <c r="A62" s="1545">
        <v>48</v>
      </c>
      <c r="B62" s="1546" t="s">
        <v>114</v>
      </c>
      <c r="C62" s="1555">
        <v>610200</v>
      </c>
      <c r="D62" s="596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1506"/>
    </row>
    <row r="63" spans="1:15" x14ac:dyDescent="0.55000000000000004">
      <c r="A63" s="1545">
        <v>49</v>
      </c>
      <c r="B63" s="1546" t="s">
        <v>115</v>
      </c>
      <c r="C63" s="1555">
        <v>610300</v>
      </c>
      <c r="D63" s="596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O63" s="1506"/>
    </row>
    <row r="64" spans="1:15" x14ac:dyDescent="0.55000000000000004">
      <c r="A64" s="1545">
        <v>50</v>
      </c>
      <c r="B64" s="1546" t="s">
        <v>116</v>
      </c>
      <c r="C64" s="1555">
        <v>610400</v>
      </c>
      <c r="D64" s="596"/>
      <c r="E64" s="597"/>
      <c r="F64" s="597"/>
      <c r="G64" s="597"/>
      <c r="H64" s="597"/>
      <c r="I64" s="597"/>
      <c r="J64" s="597"/>
      <c r="K64" s="597"/>
      <c r="L64" s="597"/>
      <c r="M64" s="597"/>
      <c r="N64" s="597"/>
      <c r="O64" s="1506"/>
    </row>
    <row r="65" spans="1:15" ht="20.25" customHeight="1" thickBot="1" x14ac:dyDescent="0.6">
      <c r="A65" s="1581"/>
      <c r="B65" s="1578" t="s">
        <v>161</v>
      </c>
      <c r="C65" s="1579"/>
      <c r="D65" s="1559"/>
      <c r="E65" s="1551"/>
      <c r="F65" s="1551"/>
      <c r="G65" s="1551"/>
      <c r="H65" s="1551"/>
      <c r="I65" s="1551"/>
      <c r="J65" s="1551"/>
      <c r="K65" s="1551"/>
      <c r="L65" s="1551"/>
      <c r="M65" s="1551"/>
      <c r="N65" s="1551"/>
      <c r="O65" s="1560"/>
    </row>
    <row r="66" spans="1:15" ht="23.25" thickTop="1" x14ac:dyDescent="0.55000000000000004">
      <c r="A66" s="1582"/>
      <c r="B66" s="1573" t="s">
        <v>117</v>
      </c>
      <c r="C66" s="1562">
        <v>550000</v>
      </c>
      <c r="D66" s="635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1580"/>
    </row>
    <row r="67" spans="1:15" x14ac:dyDescent="0.55000000000000004">
      <c r="A67" s="1545">
        <v>51</v>
      </c>
      <c r="B67" s="1546" t="s">
        <v>118</v>
      </c>
      <c r="C67" s="1547"/>
      <c r="D67" s="596"/>
      <c r="E67" s="597"/>
      <c r="F67" s="597"/>
      <c r="G67" s="597"/>
      <c r="H67" s="597"/>
      <c r="I67" s="597"/>
      <c r="J67" s="597"/>
      <c r="K67" s="597"/>
      <c r="L67" s="597"/>
      <c r="M67" s="597"/>
      <c r="N67" s="597"/>
      <c r="O67" s="1506"/>
    </row>
    <row r="68" spans="1:15" ht="23.25" thickBot="1" x14ac:dyDescent="0.6">
      <c r="A68" s="1583"/>
      <c r="B68" s="1584" t="s">
        <v>162</v>
      </c>
      <c r="C68" s="1585"/>
      <c r="D68" s="1559"/>
      <c r="E68" s="1551"/>
      <c r="F68" s="1551"/>
      <c r="G68" s="1551"/>
      <c r="H68" s="1551"/>
      <c r="I68" s="1551"/>
      <c r="J68" s="1551"/>
      <c r="K68" s="1551"/>
      <c r="L68" s="1551"/>
      <c r="M68" s="1551"/>
      <c r="N68" s="1551"/>
      <c r="O68" s="1560"/>
    </row>
    <row r="69" spans="1:15" ht="24" thickTop="1" thickBot="1" x14ac:dyDescent="0.6">
      <c r="A69" s="837"/>
      <c r="B69" s="1586" t="s">
        <v>35</v>
      </c>
      <c r="C69" s="1587"/>
      <c r="D69" s="1588"/>
      <c r="E69" s="1589"/>
      <c r="F69" s="1589"/>
      <c r="G69" s="1589"/>
      <c r="H69" s="1589"/>
      <c r="I69" s="1589"/>
      <c r="J69" s="1589"/>
      <c r="K69" s="1589"/>
      <c r="L69" s="1589"/>
      <c r="M69" s="1589"/>
      <c r="N69" s="1589"/>
      <c r="O69" s="1590"/>
    </row>
    <row r="70" spans="1:15" ht="23.25" thickTop="1" x14ac:dyDescent="0.55000000000000004">
      <c r="A70" s="1591"/>
      <c r="B70" s="1541" t="s">
        <v>119</v>
      </c>
      <c r="C70" s="1592"/>
      <c r="D70" s="635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1580"/>
    </row>
    <row r="71" spans="1:15" x14ac:dyDescent="0.55000000000000004">
      <c r="A71" s="1593"/>
      <c r="B71" s="1594" t="s">
        <v>36</v>
      </c>
      <c r="C71" s="1595">
        <v>541000</v>
      </c>
      <c r="D71" s="596"/>
      <c r="E71" s="597"/>
      <c r="F71" s="597"/>
      <c r="G71" s="597"/>
      <c r="H71" s="597"/>
      <c r="I71" s="597"/>
      <c r="J71" s="597"/>
      <c r="K71" s="597"/>
      <c r="L71" s="597"/>
      <c r="M71" s="597"/>
      <c r="N71" s="597"/>
      <c r="O71" s="1506"/>
    </row>
    <row r="72" spans="1:15" x14ac:dyDescent="0.55000000000000004">
      <c r="A72" s="1596">
        <v>52</v>
      </c>
      <c r="B72" s="1597" t="s">
        <v>121</v>
      </c>
      <c r="C72" s="1598">
        <v>410100</v>
      </c>
      <c r="D72" s="596"/>
      <c r="E72" s="597"/>
      <c r="F72" s="597"/>
      <c r="G72" s="597"/>
      <c r="H72" s="597"/>
      <c r="I72" s="597"/>
      <c r="J72" s="597"/>
      <c r="K72" s="597"/>
      <c r="L72" s="597"/>
      <c r="M72" s="597"/>
      <c r="N72" s="597"/>
      <c r="O72" s="1506"/>
    </row>
    <row r="73" spans="1:15" x14ac:dyDescent="0.55000000000000004">
      <c r="A73" s="1596">
        <v>53</v>
      </c>
      <c r="B73" s="1597" t="s">
        <v>122</v>
      </c>
      <c r="C73" s="1598">
        <v>410200</v>
      </c>
      <c r="D73" s="596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1506"/>
    </row>
    <row r="74" spans="1:15" x14ac:dyDescent="0.55000000000000004">
      <c r="A74" s="1596">
        <v>54</v>
      </c>
      <c r="B74" s="1597" t="s">
        <v>123</v>
      </c>
      <c r="C74" s="1598">
        <v>410300</v>
      </c>
      <c r="D74" s="596"/>
      <c r="E74" s="597"/>
      <c r="F74" s="597"/>
      <c r="G74" s="597"/>
      <c r="H74" s="597"/>
      <c r="I74" s="597"/>
      <c r="J74" s="597"/>
      <c r="K74" s="597"/>
      <c r="L74" s="597"/>
      <c r="M74" s="597"/>
      <c r="N74" s="597"/>
      <c r="O74" s="1506"/>
    </row>
    <row r="75" spans="1:15" x14ac:dyDescent="0.55000000000000004">
      <c r="A75" s="1596">
        <v>55</v>
      </c>
      <c r="B75" s="1597" t="s">
        <v>124</v>
      </c>
      <c r="C75" s="1598">
        <v>410400</v>
      </c>
      <c r="D75" s="596"/>
      <c r="E75" s="597"/>
      <c r="F75" s="597"/>
      <c r="G75" s="597"/>
      <c r="H75" s="597"/>
      <c r="I75" s="597"/>
      <c r="J75" s="597"/>
      <c r="K75" s="597"/>
      <c r="L75" s="597"/>
      <c r="M75" s="597"/>
      <c r="N75" s="597"/>
      <c r="O75" s="1506"/>
    </row>
    <row r="76" spans="1:15" x14ac:dyDescent="0.55000000000000004">
      <c r="A76" s="1596">
        <v>56</v>
      </c>
      <c r="B76" s="1597" t="s">
        <v>125</v>
      </c>
      <c r="C76" s="1598">
        <v>410500</v>
      </c>
      <c r="D76" s="596"/>
      <c r="E76" s="597"/>
      <c r="F76" s="597"/>
      <c r="G76" s="597"/>
      <c r="H76" s="597"/>
      <c r="I76" s="597"/>
      <c r="J76" s="597"/>
      <c r="K76" s="597"/>
      <c r="L76" s="597"/>
      <c r="M76" s="597"/>
      <c r="N76" s="597"/>
      <c r="O76" s="1506"/>
    </row>
    <row r="77" spans="1:15" x14ac:dyDescent="0.55000000000000004">
      <c r="A77" s="1596">
        <v>57</v>
      </c>
      <c r="B77" s="1597" t="s">
        <v>126</v>
      </c>
      <c r="C77" s="1598">
        <v>410600</v>
      </c>
      <c r="D77" s="596"/>
      <c r="E77" s="597"/>
      <c r="F77" s="597"/>
      <c r="G77" s="597"/>
      <c r="H77" s="597"/>
      <c r="I77" s="597"/>
      <c r="J77" s="597"/>
      <c r="K77" s="597"/>
      <c r="L77" s="597"/>
      <c r="M77" s="597"/>
      <c r="N77" s="597"/>
      <c r="O77" s="1506"/>
    </row>
    <row r="78" spans="1:15" x14ac:dyDescent="0.55000000000000004">
      <c r="A78" s="1596">
        <v>58</v>
      </c>
      <c r="B78" s="1597" t="s">
        <v>127</v>
      </c>
      <c r="C78" s="1598">
        <v>410700</v>
      </c>
      <c r="D78" s="596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1506"/>
    </row>
    <row r="79" spans="1:15" x14ac:dyDescent="0.55000000000000004">
      <c r="A79" s="1596">
        <v>59</v>
      </c>
      <c r="B79" s="1597" t="s">
        <v>128</v>
      </c>
      <c r="C79" s="1598">
        <v>410800</v>
      </c>
      <c r="D79" s="596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1506"/>
    </row>
    <row r="80" spans="1:15" x14ac:dyDescent="0.55000000000000004">
      <c r="A80" s="1596">
        <v>60</v>
      </c>
      <c r="B80" s="1597" t="s">
        <v>129</v>
      </c>
      <c r="C80" s="1598">
        <v>410900</v>
      </c>
      <c r="D80" s="596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1506"/>
    </row>
    <row r="81" spans="1:15" x14ac:dyDescent="0.55000000000000004">
      <c r="A81" s="1596">
        <v>61</v>
      </c>
      <c r="B81" s="1597" t="s">
        <v>130</v>
      </c>
      <c r="C81" s="1598">
        <v>411000</v>
      </c>
      <c r="D81" s="596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1506"/>
    </row>
    <row r="82" spans="1:15" x14ac:dyDescent="0.55000000000000004">
      <c r="A82" s="1596">
        <v>62</v>
      </c>
      <c r="B82" s="1597" t="s">
        <v>131</v>
      </c>
      <c r="C82" s="1598">
        <v>411100</v>
      </c>
      <c r="D82" s="596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1506"/>
    </row>
    <row r="83" spans="1:15" x14ac:dyDescent="0.55000000000000004">
      <c r="A83" s="1596">
        <v>63</v>
      </c>
      <c r="B83" s="1597" t="s">
        <v>132</v>
      </c>
      <c r="C83" s="1598">
        <v>411200</v>
      </c>
      <c r="D83" s="596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1506"/>
    </row>
    <row r="84" spans="1:15" x14ac:dyDescent="0.55000000000000004">
      <c r="A84" s="1596">
        <v>64</v>
      </c>
      <c r="B84" s="1597" t="s">
        <v>133</v>
      </c>
      <c r="C84" s="1598">
        <v>411300</v>
      </c>
      <c r="D84" s="596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1506"/>
    </row>
    <row r="85" spans="1:15" x14ac:dyDescent="0.55000000000000004">
      <c r="A85" s="1596">
        <v>65</v>
      </c>
      <c r="B85" s="1597" t="s">
        <v>134</v>
      </c>
      <c r="C85" s="1598">
        <v>411400</v>
      </c>
      <c r="D85" s="596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1506"/>
    </row>
    <row r="86" spans="1:15" x14ac:dyDescent="0.55000000000000004">
      <c r="A86" s="1596">
        <v>66</v>
      </c>
      <c r="B86" s="1597" t="s">
        <v>135</v>
      </c>
      <c r="C86" s="1598">
        <v>411500</v>
      </c>
      <c r="D86" s="596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1506"/>
    </row>
    <row r="87" spans="1:15" x14ac:dyDescent="0.55000000000000004">
      <c r="A87" s="1596">
        <v>67</v>
      </c>
      <c r="B87" s="1597" t="s">
        <v>136</v>
      </c>
      <c r="C87" s="1598">
        <v>411600</v>
      </c>
      <c r="D87" s="596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1506"/>
    </row>
    <row r="88" spans="1:15" x14ac:dyDescent="0.55000000000000004">
      <c r="A88" s="1596">
        <v>68</v>
      </c>
      <c r="B88" s="1597" t="s">
        <v>137</v>
      </c>
      <c r="C88" s="1598">
        <v>411700</v>
      </c>
      <c r="D88" s="596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1506"/>
    </row>
    <row r="89" spans="1:15" ht="23.25" thickBot="1" x14ac:dyDescent="0.6">
      <c r="A89" s="1596">
        <v>69</v>
      </c>
      <c r="B89" s="1599" t="s">
        <v>138</v>
      </c>
      <c r="C89" s="1598">
        <v>411800</v>
      </c>
      <c r="D89" s="620"/>
      <c r="E89" s="604"/>
      <c r="F89" s="604"/>
      <c r="G89" s="604"/>
      <c r="H89" s="604"/>
      <c r="I89" s="604"/>
      <c r="J89" s="604"/>
      <c r="K89" s="604"/>
      <c r="L89" s="604"/>
      <c r="M89" s="604"/>
      <c r="N89" s="604"/>
      <c r="O89" s="1600"/>
    </row>
    <row r="90" spans="1:15" ht="23.25" thickBot="1" x14ac:dyDescent="0.6">
      <c r="A90" s="1601"/>
      <c r="B90" s="1602" t="s">
        <v>140</v>
      </c>
      <c r="C90" s="1603"/>
      <c r="D90" s="624"/>
      <c r="E90" s="625"/>
      <c r="F90" s="625"/>
      <c r="G90" s="625"/>
      <c r="H90" s="625"/>
      <c r="I90" s="625"/>
      <c r="J90" s="625"/>
      <c r="K90" s="625"/>
      <c r="L90" s="625"/>
      <c r="M90" s="625"/>
      <c r="N90" s="625"/>
      <c r="O90" s="1604"/>
    </row>
    <row r="91" spans="1:15" x14ac:dyDescent="0.55000000000000004">
      <c r="A91" s="1561"/>
      <c r="B91" s="1605" t="s">
        <v>37</v>
      </c>
      <c r="C91" s="1562">
        <v>542000</v>
      </c>
      <c r="D91" s="635"/>
      <c r="E91" s="592"/>
      <c r="F91" s="592"/>
      <c r="G91" s="592"/>
      <c r="H91" s="592"/>
      <c r="I91" s="592"/>
      <c r="J91" s="592"/>
      <c r="K91" s="592"/>
      <c r="L91" s="592"/>
      <c r="M91" s="592"/>
      <c r="N91" s="592"/>
      <c r="O91" s="1580"/>
    </row>
    <row r="92" spans="1:15" ht="23.25" thickBot="1" x14ac:dyDescent="0.6">
      <c r="A92" s="1596">
        <v>70</v>
      </c>
      <c r="B92" s="1606"/>
      <c r="C92" s="1607"/>
      <c r="D92" s="620"/>
      <c r="E92" s="604"/>
      <c r="F92" s="604"/>
      <c r="G92" s="604"/>
      <c r="H92" s="604"/>
      <c r="I92" s="604"/>
      <c r="J92" s="604"/>
      <c r="K92" s="604"/>
      <c r="L92" s="604"/>
      <c r="M92" s="604"/>
      <c r="N92" s="604"/>
      <c r="O92" s="1600"/>
    </row>
    <row r="93" spans="1:15" ht="23.25" thickBot="1" x14ac:dyDescent="0.6">
      <c r="A93" s="1601"/>
      <c r="B93" s="1602" t="s">
        <v>141</v>
      </c>
      <c r="C93" s="1608"/>
      <c r="D93" s="624"/>
      <c r="E93" s="625"/>
      <c r="F93" s="625"/>
      <c r="G93" s="625"/>
      <c r="H93" s="625"/>
      <c r="I93" s="625"/>
      <c r="J93" s="625"/>
      <c r="K93" s="625"/>
      <c r="L93" s="625"/>
      <c r="M93" s="625"/>
      <c r="N93" s="625"/>
      <c r="O93" s="1604"/>
    </row>
    <row r="94" spans="1:15" ht="23.25" thickBot="1" x14ac:dyDescent="0.6">
      <c r="A94" s="1609"/>
      <c r="B94" s="1610" t="s">
        <v>38</v>
      </c>
      <c r="C94" s="1611"/>
      <c r="D94" s="624"/>
      <c r="E94" s="625"/>
      <c r="F94" s="625"/>
      <c r="G94" s="625"/>
      <c r="H94" s="625"/>
      <c r="I94" s="625"/>
      <c r="J94" s="625"/>
      <c r="K94" s="625"/>
      <c r="L94" s="625"/>
      <c r="M94" s="625"/>
      <c r="N94" s="625"/>
      <c r="O94" s="1604"/>
    </row>
    <row r="95" spans="1:15" x14ac:dyDescent="0.55000000000000004">
      <c r="A95" s="1591"/>
      <c r="B95" s="1541" t="s">
        <v>39</v>
      </c>
      <c r="C95" s="1612">
        <v>510000</v>
      </c>
      <c r="D95" s="635"/>
      <c r="E95" s="592"/>
      <c r="F95" s="592"/>
      <c r="G95" s="592"/>
      <c r="H95" s="592"/>
      <c r="I95" s="592"/>
      <c r="J95" s="592"/>
      <c r="K95" s="592"/>
      <c r="L95" s="592"/>
      <c r="M95" s="592"/>
      <c r="N95" s="592"/>
      <c r="O95" s="1580"/>
    </row>
    <row r="96" spans="1:15" x14ac:dyDescent="0.55000000000000004">
      <c r="A96" s="1593">
        <v>71</v>
      </c>
      <c r="B96" s="1546" t="s">
        <v>142</v>
      </c>
      <c r="C96" s="1595">
        <v>110100</v>
      </c>
      <c r="D96" s="596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1506"/>
    </row>
    <row r="97" spans="1:15" x14ac:dyDescent="0.55000000000000004">
      <c r="A97" s="1593">
        <v>72</v>
      </c>
      <c r="B97" s="1546" t="s">
        <v>143</v>
      </c>
      <c r="C97" s="1595">
        <v>110200</v>
      </c>
      <c r="D97" s="596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1506"/>
    </row>
    <row r="98" spans="1:15" x14ac:dyDescent="0.55000000000000004">
      <c r="A98" s="1593">
        <v>73</v>
      </c>
      <c r="B98" s="1546" t="s">
        <v>144</v>
      </c>
      <c r="C98" s="1595">
        <v>110300</v>
      </c>
      <c r="D98" s="596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1506"/>
    </row>
    <row r="99" spans="1:15" x14ac:dyDescent="0.55000000000000004">
      <c r="A99" s="1593">
        <v>74</v>
      </c>
      <c r="B99" s="1546" t="s">
        <v>157</v>
      </c>
      <c r="C99" s="1595">
        <v>110400</v>
      </c>
      <c r="D99" s="596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1506"/>
    </row>
    <row r="100" spans="1:15" x14ac:dyDescent="0.55000000000000004">
      <c r="A100" s="1593">
        <v>75</v>
      </c>
      <c r="B100" s="1546" t="s">
        <v>158</v>
      </c>
      <c r="C100" s="1595">
        <v>110500</v>
      </c>
      <c r="D100" s="596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1506"/>
    </row>
    <row r="101" spans="1:15" x14ac:dyDescent="0.55000000000000004">
      <c r="A101" s="1593">
        <v>76</v>
      </c>
      <c r="B101" s="1546" t="s">
        <v>159</v>
      </c>
      <c r="C101" s="1595">
        <v>110600</v>
      </c>
      <c r="D101" s="596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1506"/>
    </row>
    <row r="102" spans="1:15" x14ac:dyDescent="0.55000000000000004">
      <c r="A102" s="1593">
        <v>77</v>
      </c>
      <c r="B102" s="1546" t="s">
        <v>145</v>
      </c>
      <c r="C102" s="1595">
        <v>110700</v>
      </c>
      <c r="D102" s="596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1506"/>
    </row>
    <row r="103" spans="1:15" x14ac:dyDescent="0.55000000000000004">
      <c r="A103" s="1593">
        <v>78</v>
      </c>
      <c r="B103" s="1546" t="s">
        <v>146</v>
      </c>
      <c r="C103" s="1595">
        <v>110800</v>
      </c>
      <c r="D103" s="596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1506"/>
    </row>
    <row r="104" spans="1:15" x14ac:dyDescent="0.55000000000000004">
      <c r="A104" s="1593">
        <v>79</v>
      </c>
      <c r="B104" s="1546" t="s">
        <v>147</v>
      </c>
      <c r="C104" s="1595">
        <v>110900</v>
      </c>
      <c r="D104" s="596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1506"/>
    </row>
    <row r="105" spans="1:15" x14ac:dyDescent="0.55000000000000004">
      <c r="A105" s="1593">
        <v>80</v>
      </c>
      <c r="B105" s="1546" t="s">
        <v>148</v>
      </c>
      <c r="C105" s="1595">
        <v>111000</v>
      </c>
      <c r="D105" s="596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1506"/>
    </row>
    <row r="106" spans="1:15" x14ac:dyDescent="0.55000000000000004">
      <c r="A106" s="1593">
        <v>81</v>
      </c>
      <c r="B106" s="1546" t="s">
        <v>149</v>
      </c>
      <c r="C106" s="1595">
        <v>111100</v>
      </c>
      <c r="D106" s="596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1506"/>
    </row>
    <row r="107" spans="1:15" x14ac:dyDescent="0.55000000000000004">
      <c r="A107" s="1593">
        <v>82</v>
      </c>
      <c r="B107" s="1546" t="s">
        <v>150</v>
      </c>
      <c r="C107" s="1595">
        <v>111200</v>
      </c>
      <c r="D107" s="596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1506"/>
    </row>
    <row r="108" spans="1:15" x14ac:dyDescent="0.55000000000000004">
      <c r="A108" s="1593">
        <v>83</v>
      </c>
      <c r="B108" s="1546" t="s">
        <v>151</v>
      </c>
      <c r="C108" s="1595">
        <v>120100</v>
      </c>
      <c r="D108" s="596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1506"/>
    </row>
    <row r="109" spans="1:15" x14ac:dyDescent="0.55000000000000004">
      <c r="A109" s="1593">
        <v>84</v>
      </c>
      <c r="B109" s="1546" t="s">
        <v>152</v>
      </c>
      <c r="C109" s="1595">
        <v>120200</v>
      </c>
      <c r="D109" s="596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1506"/>
    </row>
    <row r="110" spans="1:15" x14ac:dyDescent="0.55000000000000004">
      <c r="A110" s="1593">
        <v>85</v>
      </c>
      <c r="B110" s="1546" t="s">
        <v>153</v>
      </c>
      <c r="C110" s="1595">
        <v>120300</v>
      </c>
      <c r="D110" s="596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1506"/>
    </row>
    <row r="111" spans="1:15" x14ac:dyDescent="0.55000000000000004">
      <c r="A111" s="1593">
        <v>86</v>
      </c>
      <c r="B111" s="1546" t="s">
        <v>154</v>
      </c>
      <c r="C111" s="1595">
        <v>120600</v>
      </c>
      <c r="D111" s="596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1506"/>
    </row>
    <row r="112" spans="1:15" x14ac:dyDescent="0.55000000000000004">
      <c r="A112" s="1593">
        <v>87</v>
      </c>
      <c r="B112" s="1546" t="s">
        <v>155</v>
      </c>
      <c r="C112" s="1595">
        <v>120700</v>
      </c>
      <c r="D112" s="596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1506"/>
    </row>
    <row r="113" spans="1:15" ht="23.25" thickBot="1" x14ac:dyDescent="0.6">
      <c r="A113" s="1561">
        <v>88</v>
      </c>
      <c r="B113" s="1613" t="s">
        <v>156</v>
      </c>
      <c r="C113" s="1562">
        <v>120900</v>
      </c>
      <c r="D113" s="620"/>
      <c r="E113" s="604"/>
      <c r="F113" s="604"/>
      <c r="G113" s="604"/>
      <c r="H113" s="604"/>
      <c r="I113" s="604"/>
      <c r="J113" s="604"/>
      <c r="K113" s="604"/>
      <c r="L113" s="604"/>
      <c r="M113" s="604"/>
      <c r="N113" s="604"/>
      <c r="O113" s="1600"/>
    </row>
    <row r="114" spans="1:15" ht="23.25" thickBot="1" x14ac:dyDescent="0.6">
      <c r="A114" s="1614"/>
      <c r="B114" s="1615" t="s">
        <v>160</v>
      </c>
      <c r="C114" s="1527"/>
      <c r="D114" s="624"/>
      <c r="E114" s="625"/>
      <c r="F114" s="625"/>
      <c r="G114" s="625"/>
      <c r="H114" s="625"/>
      <c r="I114" s="625"/>
      <c r="J114" s="625"/>
      <c r="K114" s="625"/>
      <c r="L114" s="625"/>
      <c r="M114" s="625"/>
      <c r="N114" s="625"/>
      <c r="O114" s="1604"/>
    </row>
    <row r="115" spans="1:15" ht="23.25" thickBot="1" x14ac:dyDescent="0.6">
      <c r="A115" s="1616"/>
      <c r="B115" s="1617" t="s">
        <v>250</v>
      </c>
      <c r="C115" s="1618"/>
      <c r="D115" s="624"/>
      <c r="E115" s="625"/>
      <c r="F115" s="625"/>
      <c r="G115" s="625"/>
      <c r="H115" s="625"/>
      <c r="I115" s="625"/>
      <c r="J115" s="625"/>
      <c r="K115" s="625"/>
      <c r="L115" s="625"/>
      <c r="M115" s="625"/>
      <c r="N115" s="625"/>
      <c r="O115" s="1604"/>
    </row>
  </sheetData>
  <mergeCells count="10">
    <mergeCell ref="A1:O1"/>
    <mergeCell ref="C2:C3"/>
    <mergeCell ref="E5:G5"/>
    <mergeCell ref="A2:A5"/>
    <mergeCell ref="B3:B5"/>
    <mergeCell ref="O2:O6"/>
    <mergeCell ref="I5:J5"/>
    <mergeCell ref="K5:M5"/>
    <mergeCell ref="D2:M3"/>
    <mergeCell ref="D4:M4"/>
  </mergeCells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7"/>
  <sheetViews>
    <sheetView tabSelected="1" view="pageBreakPreview" zoomScale="95" workbookViewId="0">
      <selection activeCell="A2" sqref="A2:A3"/>
    </sheetView>
  </sheetViews>
  <sheetFormatPr defaultRowHeight="22.5" x14ac:dyDescent="0.55000000000000004"/>
  <cols>
    <col min="1" max="1" width="4.140625" style="860" customWidth="1"/>
    <col min="2" max="2" width="30.140625" style="738" customWidth="1"/>
    <col min="3" max="3" width="9.140625" style="861" customWidth="1"/>
    <col min="4" max="4" width="34.42578125" style="753" customWidth="1"/>
    <col min="5" max="5" width="15.42578125" style="862" customWidth="1"/>
    <col min="6" max="8" width="9.140625" style="738"/>
    <col min="9" max="9" width="9.28515625" style="738" customWidth="1"/>
    <col min="10" max="248" width="9.140625" style="738"/>
    <col min="249" max="249" width="4.140625" style="738" customWidth="1"/>
    <col min="250" max="250" width="26.5703125" style="738" customWidth="1"/>
    <col min="251" max="251" width="4.7109375" style="738" customWidth="1"/>
    <col min="252" max="253" width="10.140625" style="738" customWidth="1"/>
    <col min="254" max="254" width="10.7109375" style="738" customWidth="1"/>
    <col min="255" max="257" width="10.140625" style="738" customWidth="1"/>
    <col min="258" max="258" width="10.28515625" style="738" customWidth="1"/>
    <col min="259" max="259" width="10.140625" style="738" customWidth="1"/>
    <col min="260" max="260" width="10" style="738" customWidth="1"/>
    <col min="261" max="261" width="10.28515625" style="738" customWidth="1"/>
    <col min="262" max="264" width="9.140625" style="738"/>
    <col min="265" max="265" width="9.28515625" style="738" customWidth="1"/>
    <col min="266" max="504" width="9.140625" style="738"/>
    <col min="505" max="505" width="4.140625" style="738" customWidth="1"/>
    <col min="506" max="506" width="26.5703125" style="738" customWidth="1"/>
    <col min="507" max="507" width="4.7109375" style="738" customWidth="1"/>
    <col min="508" max="509" width="10.140625" style="738" customWidth="1"/>
    <col min="510" max="510" width="10.7109375" style="738" customWidth="1"/>
    <col min="511" max="513" width="10.140625" style="738" customWidth="1"/>
    <col min="514" max="514" width="10.28515625" style="738" customWidth="1"/>
    <col min="515" max="515" width="10.140625" style="738" customWidth="1"/>
    <col min="516" max="516" width="10" style="738" customWidth="1"/>
    <col min="517" max="517" width="10.28515625" style="738" customWidth="1"/>
    <col min="518" max="520" width="9.140625" style="738"/>
    <col min="521" max="521" width="9.28515625" style="738" customWidth="1"/>
    <col min="522" max="760" width="9.140625" style="738"/>
    <col min="761" max="761" width="4.140625" style="738" customWidth="1"/>
    <col min="762" max="762" width="26.5703125" style="738" customWidth="1"/>
    <col min="763" max="763" width="4.7109375" style="738" customWidth="1"/>
    <col min="764" max="765" width="10.140625" style="738" customWidth="1"/>
    <col min="766" max="766" width="10.7109375" style="738" customWidth="1"/>
    <col min="767" max="769" width="10.140625" style="738" customWidth="1"/>
    <col min="770" max="770" width="10.28515625" style="738" customWidth="1"/>
    <col min="771" max="771" width="10.140625" style="738" customWidth="1"/>
    <col min="772" max="772" width="10" style="738" customWidth="1"/>
    <col min="773" max="773" width="10.28515625" style="738" customWidth="1"/>
    <col min="774" max="776" width="9.140625" style="738"/>
    <col min="777" max="777" width="9.28515625" style="738" customWidth="1"/>
    <col min="778" max="1016" width="9.140625" style="738"/>
    <col min="1017" max="1017" width="4.140625" style="738" customWidth="1"/>
    <col min="1018" max="1018" width="26.5703125" style="738" customWidth="1"/>
    <col min="1019" max="1019" width="4.7109375" style="738" customWidth="1"/>
    <col min="1020" max="1021" width="10.140625" style="738" customWidth="1"/>
    <col min="1022" max="1022" width="10.7109375" style="738" customWidth="1"/>
    <col min="1023" max="1025" width="10.140625" style="738" customWidth="1"/>
    <col min="1026" max="1026" width="10.28515625" style="738" customWidth="1"/>
    <col min="1027" max="1027" width="10.140625" style="738" customWidth="1"/>
    <col min="1028" max="1028" width="10" style="738" customWidth="1"/>
    <col min="1029" max="1029" width="10.28515625" style="738" customWidth="1"/>
    <col min="1030" max="1032" width="9.140625" style="738"/>
    <col min="1033" max="1033" width="9.28515625" style="738" customWidth="1"/>
    <col min="1034" max="1272" width="9.140625" style="738"/>
    <col min="1273" max="1273" width="4.140625" style="738" customWidth="1"/>
    <col min="1274" max="1274" width="26.5703125" style="738" customWidth="1"/>
    <col min="1275" max="1275" width="4.7109375" style="738" customWidth="1"/>
    <col min="1276" max="1277" width="10.140625" style="738" customWidth="1"/>
    <col min="1278" max="1278" width="10.7109375" style="738" customWidth="1"/>
    <col min="1279" max="1281" width="10.140625" style="738" customWidth="1"/>
    <col min="1282" max="1282" width="10.28515625" style="738" customWidth="1"/>
    <col min="1283" max="1283" width="10.140625" style="738" customWidth="1"/>
    <col min="1284" max="1284" width="10" style="738" customWidth="1"/>
    <col min="1285" max="1285" width="10.28515625" style="738" customWidth="1"/>
    <col min="1286" max="1288" width="9.140625" style="738"/>
    <col min="1289" max="1289" width="9.28515625" style="738" customWidth="1"/>
    <col min="1290" max="1528" width="9.140625" style="738"/>
    <col min="1529" max="1529" width="4.140625" style="738" customWidth="1"/>
    <col min="1530" max="1530" width="26.5703125" style="738" customWidth="1"/>
    <col min="1531" max="1531" width="4.7109375" style="738" customWidth="1"/>
    <col min="1532" max="1533" width="10.140625" style="738" customWidth="1"/>
    <col min="1534" max="1534" width="10.7109375" style="738" customWidth="1"/>
    <col min="1535" max="1537" width="10.140625" style="738" customWidth="1"/>
    <col min="1538" max="1538" width="10.28515625" style="738" customWidth="1"/>
    <col min="1539" max="1539" width="10.140625" style="738" customWidth="1"/>
    <col min="1540" max="1540" width="10" style="738" customWidth="1"/>
    <col min="1541" max="1541" width="10.28515625" style="738" customWidth="1"/>
    <col min="1542" max="1544" width="9.140625" style="738"/>
    <col min="1545" max="1545" width="9.28515625" style="738" customWidth="1"/>
    <col min="1546" max="1784" width="9.140625" style="738"/>
    <col min="1785" max="1785" width="4.140625" style="738" customWidth="1"/>
    <col min="1786" max="1786" width="26.5703125" style="738" customWidth="1"/>
    <col min="1787" max="1787" width="4.7109375" style="738" customWidth="1"/>
    <col min="1788" max="1789" width="10.140625" style="738" customWidth="1"/>
    <col min="1790" max="1790" width="10.7109375" style="738" customWidth="1"/>
    <col min="1791" max="1793" width="10.140625" style="738" customWidth="1"/>
    <col min="1794" max="1794" width="10.28515625" style="738" customWidth="1"/>
    <col min="1795" max="1795" width="10.140625" style="738" customWidth="1"/>
    <col min="1796" max="1796" width="10" style="738" customWidth="1"/>
    <col min="1797" max="1797" width="10.28515625" style="738" customWidth="1"/>
    <col min="1798" max="1800" width="9.140625" style="738"/>
    <col min="1801" max="1801" width="9.28515625" style="738" customWidth="1"/>
    <col min="1802" max="2040" width="9.140625" style="738"/>
    <col min="2041" max="2041" width="4.140625" style="738" customWidth="1"/>
    <col min="2042" max="2042" width="26.5703125" style="738" customWidth="1"/>
    <col min="2043" max="2043" width="4.7109375" style="738" customWidth="1"/>
    <col min="2044" max="2045" width="10.140625" style="738" customWidth="1"/>
    <col min="2046" max="2046" width="10.7109375" style="738" customWidth="1"/>
    <col min="2047" max="2049" width="10.140625" style="738" customWidth="1"/>
    <col min="2050" max="2050" width="10.28515625" style="738" customWidth="1"/>
    <col min="2051" max="2051" width="10.140625" style="738" customWidth="1"/>
    <col min="2052" max="2052" width="10" style="738" customWidth="1"/>
    <col min="2053" max="2053" width="10.28515625" style="738" customWidth="1"/>
    <col min="2054" max="2056" width="9.140625" style="738"/>
    <col min="2057" max="2057" width="9.28515625" style="738" customWidth="1"/>
    <col min="2058" max="2296" width="9.140625" style="738"/>
    <col min="2297" max="2297" width="4.140625" style="738" customWidth="1"/>
    <col min="2298" max="2298" width="26.5703125" style="738" customWidth="1"/>
    <col min="2299" max="2299" width="4.7109375" style="738" customWidth="1"/>
    <col min="2300" max="2301" width="10.140625" style="738" customWidth="1"/>
    <col min="2302" max="2302" width="10.7109375" style="738" customWidth="1"/>
    <col min="2303" max="2305" width="10.140625" style="738" customWidth="1"/>
    <col min="2306" max="2306" width="10.28515625" style="738" customWidth="1"/>
    <col min="2307" max="2307" width="10.140625" style="738" customWidth="1"/>
    <col min="2308" max="2308" width="10" style="738" customWidth="1"/>
    <col min="2309" max="2309" width="10.28515625" style="738" customWidth="1"/>
    <col min="2310" max="2312" width="9.140625" style="738"/>
    <col min="2313" max="2313" width="9.28515625" style="738" customWidth="1"/>
    <col min="2314" max="2552" width="9.140625" style="738"/>
    <col min="2553" max="2553" width="4.140625" style="738" customWidth="1"/>
    <col min="2554" max="2554" width="26.5703125" style="738" customWidth="1"/>
    <col min="2555" max="2555" width="4.7109375" style="738" customWidth="1"/>
    <col min="2556" max="2557" width="10.140625" style="738" customWidth="1"/>
    <col min="2558" max="2558" width="10.7109375" style="738" customWidth="1"/>
    <col min="2559" max="2561" width="10.140625" style="738" customWidth="1"/>
    <col min="2562" max="2562" width="10.28515625" style="738" customWidth="1"/>
    <col min="2563" max="2563" width="10.140625" style="738" customWidth="1"/>
    <col min="2564" max="2564" width="10" style="738" customWidth="1"/>
    <col min="2565" max="2565" width="10.28515625" style="738" customWidth="1"/>
    <col min="2566" max="2568" width="9.140625" style="738"/>
    <col min="2569" max="2569" width="9.28515625" style="738" customWidth="1"/>
    <col min="2570" max="2808" width="9.140625" style="738"/>
    <col min="2809" max="2809" width="4.140625" style="738" customWidth="1"/>
    <col min="2810" max="2810" width="26.5703125" style="738" customWidth="1"/>
    <col min="2811" max="2811" width="4.7109375" style="738" customWidth="1"/>
    <col min="2812" max="2813" width="10.140625" style="738" customWidth="1"/>
    <col min="2814" max="2814" width="10.7109375" style="738" customWidth="1"/>
    <col min="2815" max="2817" width="10.140625" style="738" customWidth="1"/>
    <col min="2818" max="2818" width="10.28515625" style="738" customWidth="1"/>
    <col min="2819" max="2819" width="10.140625" style="738" customWidth="1"/>
    <col min="2820" max="2820" width="10" style="738" customWidth="1"/>
    <col min="2821" max="2821" width="10.28515625" style="738" customWidth="1"/>
    <col min="2822" max="2824" width="9.140625" style="738"/>
    <col min="2825" max="2825" width="9.28515625" style="738" customWidth="1"/>
    <col min="2826" max="3064" width="9.140625" style="738"/>
    <col min="3065" max="3065" width="4.140625" style="738" customWidth="1"/>
    <col min="3066" max="3066" width="26.5703125" style="738" customWidth="1"/>
    <col min="3067" max="3067" width="4.7109375" style="738" customWidth="1"/>
    <col min="3068" max="3069" width="10.140625" style="738" customWidth="1"/>
    <col min="3070" max="3070" width="10.7109375" style="738" customWidth="1"/>
    <col min="3071" max="3073" width="10.140625" style="738" customWidth="1"/>
    <col min="3074" max="3074" width="10.28515625" style="738" customWidth="1"/>
    <col min="3075" max="3075" width="10.140625" style="738" customWidth="1"/>
    <col min="3076" max="3076" width="10" style="738" customWidth="1"/>
    <col min="3077" max="3077" width="10.28515625" style="738" customWidth="1"/>
    <col min="3078" max="3080" width="9.140625" style="738"/>
    <col min="3081" max="3081" width="9.28515625" style="738" customWidth="1"/>
    <col min="3082" max="3320" width="9.140625" style="738"/>
    <col min="3321" max="3321" width="4.140625" style="738" customWidth="1"/>
    <col min="3322" max="3322" width="26.5703125" style="738" customWidth="1"/>
    <col min="3323" max="3323" width="4.7109375" style="738" customWidth="1"/>
    <col min="3324" max="3325" width="10.140625" style="738" customWidth="1"/>
    <col min="3326" max="3326" width="10.7109375" style="738" customWidth="1"/>
    <col min="3327" max="3329" width="10.140625" style="738" customWidth="1"/>
    <col min="3330" max="3330" width="10.28515625" style="738" customWidth="1"/>
    <col min="3331" max="3331" width="10.140625" style="738" customWidth="1"/>
    <col min="3332" max="3332" width="10" style="738" customWidth="1"/>
    <col min="3333" max="3333" width="10.28515625" style="738" customWidth="1"/>
    <col min="3334" max="3336" width="9.140625" style="738"/>
    <col min="3337" max="3337" width="9.28515625" style="738" customWidth="1"/>
    <col min="3338" max="3576" width="9.140625" style="738"/>
    <col min="3577" max="3577" width="4.140625" style="738" customWidth="1"/>
    <col min="3578" max="3578" width="26.5703125" style="738" customWidth="1"/>
    <col min="3579" max="3579" width="4.7109375" style="738" customWidth="1"/>
    <col min="3580" max="3581" width="10.140625" style="738" customWidth="1"/>
    <col min="3582" max="3582" width="10.7109375" style="738" customWidth="1"/>
    <col min="3583" max="3585" width="10.140625" style="738" customWidth="1"/>
    <col min="3586" max="3586" width="10.28515625" style="738" customWidth="1"/>
    <col min="3587" max="3587" width="10.140625" style="738" customWidth="1"/>
    <col min="3588" max="3588" width="10" style="738" customWidth="1"/>
    <col min="3589" max="3589" width="10.28515625" style="738" customWidth="1"/>
    <col min="3590" max="3592" width="9.140625" style="738"/>
    <col min="3593" max="3593" width="9.28515625" style="738" customWidth="1"/>
    <col min="3594" max="3832" width="9.140625" style="738"/>
    <col min="3833" max="3833" width="4.140625" style="738" customWidth="1"/>
    <col min="3834" max="3834" width="26.5703125" style="738" customWidth="1"/>
    <col min="3835" max="3835" width="4.7109375" style="738" customWidth="1"/>
    <col min="3836" max="3837" width="10.140625" style="738" customWidth="1"/>
    <col min="3838" max="3838" width="10.7109375" style="738" customWidth="1"/>
    <col min="3839" max="3841" width="10.140625" style="738" customWidth="1"/>
    <col min="3842" max="3842" width="10.28515625" style="738" customWidth="1"/>
    <col min="3843" max="3843" width="10.140625" style="738" customWidth="1"/>
    <col min="3844" max="3844" width="10" style="738" customWidth="1"/>
    <col min="3845" max="3845" width="10.28515625" style="738" customWidth="1"/>
    <col min="3846" max="3848" width="9.140625" style="738"/>
    <col min="3849" max="3849" width="9.28515625" style="738" customWidth="1"/>
    <col min="3850" max="4088" width="9.140625" style="738"/>
    <col min="4089" max="4089" width="4.140625" style="738" customWidth="1"/>
    <col min="4090" max="4090" width="26.5703125" style="738" customWidth="1"/>
    <col min="4091" max="4091" width="4.7109375" style="738" customWidth="1"/>
    <col min="4092" max="4093" width="10.140625" style="738" customWidth="1"/>
    <col min="4094" max="4094" width="10.7109375" style="738" customWidth="1"/>
    <col min="4095" max="4097" width="10.140625" style="738" customWidth="1"/>
    <col min="4098" max="4098" width="10.28515625" style="738" customWidth="1"/>
    <col min="4099" max="4099" width="10.140625" style="738" customWidth="1"/>
    <col min="4100" max="4100" width="10" style="738" customWidth="1"/>
    <col min="4101" max="4101" width="10.28515625" style="738" customWidth="1"/>
    <col min="4102" max="4104" width="9.140625" style="738"/>
    <col min="4105" max="4105" width="9.28515625" style="738" customWidth="1"/>
    <col min="4106" max="4344" width="9.140625" style="738"/>
    <col min="4345" max="4345" width="4.140625" style="738" customWidth="1"/>
    <col min="4346" max="4346" width="26.5703125" style="738" customWidth="1"/>
    <col min="4347" max="4347" width="4.7109375" style="738" customWidth="1"/>
    <col min="4348" max="4349" width="10.140625" style="738" customWidth="1"/>
    <col min="4350" max="4350" width="10.7109375" style="738" customWidth="1"/>
    <col min="4351" max="4353" width="10.140625" style="738" customWidth="1"/>
    <col min="4354" max="4354" width="10.28515625" style="738" customWidth="1"/>
    <col min="4355" max="4355" width="10.140625" style="738" customWidth="1"/>
    <col min="4356" max="4356" width="10" style="738" customWidth="1"/>
    <col min="4357" max="4357" width="10.28515625" style="738" customWidth="1"/>
    <col min="4358" max="4360" width="9.140625" style="738"/>
    <col min="4361" max="4361" width="9.28515625" style="738" customWidth="1"/>
    <col min="4362" max="4600" width="9.140625" style="738"/>
    <col min="4601" max="4601" width="4.140625" style="738" customWidth="1"/>
    <col min="4602" max="4602" width="26.5703125" style="738" customWidth="1"/>
    <col min="4603" max="4603" width="4.7109375" style="738" customWidth="1"/>
    <col min="4604" max="4605" width="10.140625" style="738" customWidth="1"/>
    <col min="4606" max="4606" width="10.7109375" style="738" customWidth="1"/>
    <col min="4607" max="4609" width="10.140625" style="738" customWidth="1"/>
    <col min="4610" max="4610" width="10.28515625" style="738" customWidth="1"/>
    <col min="4611" max="4611" width="10.140625" style="738" customWidth="1"/>
    <col min="4612" max="4612" width="10" style="738" customWidth="1"/>
    <col min="4613" max="4613" width="10.28515625" style="738" customWidth="1"/>
    <col min="4614" max="4616" width="9.140625" style="738"/>
    <col min="4617" max="4617" width="9.28515625" style="738" customWidth="1"/>
    <col min="4618" max="4856" width="9.140625" style="738"/>
    <col min="4857" max="4857" width="4.140625" style="738" customWidth="1"/>
    <col min="4858" max="4858" width="26.5703125" style="738" customWidth="1"/>
    <col min="4859" max="4859" width="4.7109375" style="738" customWidth="1"/>
    <col min="4860" max="4861" width="10.140625" style="738" customWidth="1"/>
    <col min="4862" max="4862" width="10.7109375" style="738" customWidth="1"/>
    <col min="4863" max="4865" width="10.140625" style="738" customWidth="1"/>
    <col min="4866" max="4866" width="10.28515625" style="738" customWidth="1"/>
    <col min="4867" max="4867" width="10.140625" style="738" customWidth="1"/>
    <col min="4868" max="4868" width="10" style="738" customWidth="1"/>
    <col min="4869" max="4869" width="10.28515625" style="738" customWidth="1"/>
    <col min="4870" max="4872" width="9.140625" style="738"/>
    <col min="4873" max="4873" width="9.28515625" style="738" customWidth="1"/>
    <col min="4874" max="5112" width="9.140625" style="738"/>
    <col min="5113" max="5113" width="4.140625" style="738" customWidth="1"/>
    <col min="5114" max="5114" width="26.5703125" style="738" customWidth="1"/>
    <col min="5115" max="5115" width="4.7109375" style="738" customWidth="1"/>
    <col min="5116" max="5117" width="10.140625" style="738" customWidth="1"/>
    <col min="5118" max="5118" width="10.7109375" style="738" customWidth="1"/>
    <col min="5119" max="5121" width="10.140625" style="738" customWidth="1"/>
    <col min="5122" max="5122" width="10.28515625" style="738" customWidth="1"/>
    <col min="5123" max="5123" width="10.140625" style="738" customWidth="1"/>
    <col min="5124" max="5124" width="10" style="738" customWidth="1"/>
    <col min="5125" max="5125" width="10.28515625" style="738" customWidth="1"/>
    <col min="5126" max="5128" width="9.140625" style="738"/>
    <col min="5129" max="5129" width="9.28515625" style="738" customWidth="1"/>
    <col min="5130" max="5368" width="9.140625" style="738"/>
    <col min="5369" max="5369" width="4.140625" style="738" customWidth="1"/>
    <col min="5370" max="5370" width="26.5703125" style="738" customWidth="1"/>
    <col min="5371" max="5371" width="4.7109375" style="738" customWidth="1"/>
    <col min="5372" max="5373" width="10.140625" style="738" customWidth="1"/>
    <col min="5374" max="5374" width="10.7109375" style="738" customWidth="1"/>
    <col min="5375" max="5377" width="10.140625" style="738" customWidth="1"/>
    <col min="5378" max="5378" width="10.28515625" style="738" customWidth="1"/>
    <col min="5379" max="5379" width="10.140625" style="738" customWidth="1"/>
    <col min="5380" max="5380" width="10" style="738" customWidth="1"/>
    <col min="5381" max="5381" width="10.28515625" style="738" customWidth="1"/>
    <col min="5382" max="5384" width="9.140625" style="738"/>
    <col min="5385" max="5385" width="9.28515625" style="738" customWidth="1"/>
    <col min="5386" max="5624" width="9.140625" style="738"/>
    <col min="5625" max="5625" width="4.140625" style="738" customWidth="1"/>
    <col min="5626" max="5626" width="26.5703125" style="738" customWidth="1"/>
    <col min="5627" max="5627" width="4.7109375" style="738" customWidth="1"/>
    <col min="5628" max="5629" width="10.140625" style="738" customWidth="1"/>
    <col min="5630" max="5630" width="10.7109375" style="738" customWidth="1"/>
    <col min="5631" max="5633" width="10.140625" style="738" customWidth="1"/>
    <col min="5634" max="5634" width="10.28515625" style="738" customWidth="1"/>
    <col min="5635" max="5635" width="10.140625" style="738" customWidth="1"/>
    <col min="5636" max="5636" width="10" style="738" customWidth="1"/>
    <col min="5637" max="5637" width="10.28515625" style="738" customWidth="1"/>
    <col min="5638" max="5640" width="9.140625" style="738"/>
    <col min="5641" max="5641" width="9.28515625" style="738" customWidth="1"/>
    <col min="5642" max="5880" width="9.140625" style="738"/>
    <col min="5881" max="5881" width="4.140625" style="738" customWidth="1"/>
    <col min="5882" max="5882" width="26.5703125" style="738" customWidth="1"/>
    <col min="5883" max="5883" width="4.7109375" style="738" customWidth="1"/>
    <col min="5884" max="5885" width="10.140625" style="738" customWidth="1"/>
    <col min="5886" max="5886" width="10.7109375" style="738" customWidth="1"/>
    <col min="5887" max="5889" width="10.140625" style="738" customWidth="1"/>
    <col min="5890" max="5890" width="10.28515625" style="738" customWidth="1"/>
    <col min="5891" max="5891" width="10.140625" style="738" customWidth="1"/>
    <col min="5892" max="5892" width="10" style="738" customWidth="1"/>
    <col min="5893" max="5893" width="10.28515625" style="738" customWidth="1"/>
    <col min="5894" max="5896" width="9.140625" style="738"/>
    <col min="5897" max="5897" width="9.28515625" style="738" customWidth="1"/>
    <col min="5898" max="6136" width="9.140625" style="738"/>
    <col min="6137" max="6137" width="4.140625" style="738" customWidth="1"/>
    <col min="6138" max="6138" width="26.5703125" style="738" customWidth="1"/>
    <col min="6139" max="6139" width="4.7109375" style="738" customWidth="1"/>
    <col min="6140" max="6141" width="10.140625" style="738" customWidth="1"/>
    <col min="6142" max="6142" width="10.7109375" style="738" customWidth="1"/>
    <col min="6143" max="6145" width="10.140625" style="738" customWidth="1"/>
    <col min="6146" max="6146" width="10.28515625" style="738" customWidth="1"/>
    <col min="6147" max="6147" width="10.140625" style="738" customWidth="1"/>
    <col min="6148" max="6148" width="10" style="738" customWidth="1"/>
    <col min="6149" max="6149" width="10.28515625" style="738" customWidth="1"/>
    <col min="6150" max="6152" width="9.140625" style="738"/>
    <col min="6153" max="6153" width="9.28515625" style="738" customWidth="1"/>
    <col min="6154" max="6392" width="9.140625" style="738"/>
    <col min="6393" max="6393" width="4.140625" style="738" customWidth="1"/>
    <col min="6394" max="6394" width="26.5703125" style="738" customWidth="1"/>
    <col min="6395" max="6395" width="4.7109375" style="738" customWidth="1"/>
    <col min="6396" max="6397" width="10.140625" style="738" customWidth="1"/>
    <col min="6398" max="6398" width="10.7109375" style="738" customWidth="1"/>
    <col min="6399" max="6401" width="10.140625" style="738" customWidth="1"/>
    <col min="6402" max="6402" width="10.28515625" style="738" customWidth="1"/>
    <col min="6403" max="6403" width="10.140625" style="738" customWidth="1"/>
    <col min="6404" max="6404" width="10" style="738" customWidth="1"/>
    <col min="6405" max="6405" width="10.28515625" style="738" customWidth="1"/>
    <col min="6406" max="6408" width="9.140625" style="738"/>
    <col min="6409" max="6409" width="9.28515625" style="738" customWidth="1"/>
    <col min="6410" max="6648" width="9.140625" style="738"/>
    <col min="6649" max="6649" width="4.140625" style="738" customWidth="1"/>
    <col min="6650" max="6650" width="26.5703125" style="738" customWidth="1"/>
    <col min="6651" max="6651" width="4.7109375" style="738" customWidth="1"/>
    <col min="6652" max="6653" width="10.140625" style="738" customWidth="1"/>
    <col min="6654" max="6654" width="10.7109375" style="738" customWidth="1"/>
    <col min="6655" max="6657" width="10.140625" style="738" customWidth="1"/>
    <col min="6658" max="6658" width="10.28515625" style="738" customWidth="1"/>
    <col min="6659" max="6659" width="10.140625" style="738" customWidth="1"/>
    <col min="6660" max="6660" width="10" style="738" customWidth="1"/>
    <col min="6661" max="6661" width="10.28515625" style="738" customWidth="1"/>
    <col min="6662" max="6664" width="9.140625" style="738"/>
    <col min="6665" max="6665" width="9.28515625" style="738" customWidth="1"/>
    <col min="6666" max="6904" width="9.140625" style="738"/>
    <col min="6905" max="6905" width="4.140625" style="738" customWidth="1"/>
    <col min="6906" max="6906" width="26.5703125" style="738" customWidth="1"/>
    <col min="6907" max="6907" width="4.7109375" style="738" customWidth="1"/>
    <col min="6908" max="6909" width="10.140625" style="738" customWidth="1"/>
    <col min="6910" max="6910" width="10.7109375" style="738" customWidth="1"/>
    <col min="6911" max="6913" width="10.140625" style="738" customWidth="1"/>
    <col min="6914" max="6914" width="10.28515625" style="738" customWidth="1"/>
    <col min="6915" max="6915" width="10.140625" style="738" customWidth="1"/>
    <col min="6916" max="6916" width="10" style="738" customWidth="1"/>
    <col min="6917" max="6917" width="10.28515625" style="738" customWidth="1"/>
    <col min="6918" max="6920" width="9.140625" style="738"/>
    <col min="6921" max="6921" width="9.28515625" style="738" customWidth="1"/>
    <col min="6922" max="7160" width="9.140625" style="738"/>
    <col min="7161" max="7161" width="4.140625" style="738" customWidth="1"/>
    <col min="7162" max="7162" width="26.5703125" style="738" customWidth="1"/>
    <col min="7163" max="7163" width="4.7109375" style="738" customWidth="1"/>
    <col min="7164" max="7165" width="10.140625" style="738" customWidth="1"/>
    <col min="7166" max="7166" width="10.7109375" style="738" customWidth="1"/>
    <col min="7167" max="7169" width="10.140625" style="738" customWidth="1"/>
    <col min="7170" max="7170" width="10.28515625" style="738" customWidth="1"/>
    <col min="7171" max="7171" width="10.140625" style="738" customWidth="1"/>
    <col min="7172" max="7172" width="10" style="738" customWidth="1"/>
    <col min="7173" max="7173" width="10.28515625" style="738" customWidth="1"/>
    <col min="7174" max="7176" width="9.140625" style="738"/>
    <col min="7177" max="7177" width="9.28515625" style="738" customWidth="1"/>
    <col min="7178" max="7416" width="9.140625" style="738"/>
    <col min="7417" max="7417" width="4.140625" style="738" customWidth="1"/>
    <col min="7418" max="7418" width="26.5703125" style="738" customWidth="1"/>
    <col min="7419" max="7419" width="4.7109375" style="738" customWidth="1"/>
    <col min="7420" max="7421" width="10.140625" style="738" customWidth="1"/>
    <col min="7422" max="7422" width="10.7109375" style="738" customWidth="1"/>
    <col min="7423" max="7425" width="10.140625" style="738" customWidth="1"/>
    <col min="7426" max="7426" width="10.28515625" style="738" customWidth="1"/>
    <col min="7427" max="7427" width="10.140625" style="738" customWidth="1"/>
    <col min="7428" max="7428" width="10" style="738" customWidth="1"/>
    <col min="7429" max="7429" width="10.28515625" style="738" customWidth="1"/>
    <col min="7430" max="7432" width="9.140625" style="738"/>
    <col min="7433" max="7433" width="9.28515625" style="738" customWidth="1"/>
    <col min="7434" max="7672" width="9.140625" style="738"/>
    <col min="7673" max="7673" width="4.140625" style="738" customWidth="1"/>
    <col min="7674" max="7674" width="26.5703125" style="738" customWidth="1"/>
    <col min="7675" max="7675" width="4.7109375" style="738" customWidth="1"/>
    <col min="7676" max="7677" width="10.140625" style="738" customWidth="1"/>
    <col min="7678" max="7678" width="10.7109375" style="738" customWidth="1"/>
    <col min="7679" max="7681" width="10.140625" style="738" customWidth="1"/>
    <col min="7682" max="7682" width="10.28515625" style="738" customWidth="1"/>
    <col min="7683" max="7683" width="10.140625" style="738" customWidth="1"/>
    <col min="7684" max="7684" width="10" style="738" customWidth="1"/>
    <col min="7685" max="7685" width="10.28515625" style="738" customWidth="1"/>
    <col min="7686" max="7688" width="9.140625" style="738"/>
    <col min="7689" max="7689" width="9.28515625" style="738" customWidth="1"/>
    <col min="7690" max="7928" width="9.140625" style="738"/>
    <col min="7929" max="7929" width="4.140625" style="738" customWidth="1"/>
    <col min="7930" max="7930" width="26.5703125" style="738" customWidth="1"/>
    <col min="7931" max="7931" width="4.7109375" style="738" customWidth="1"/>
    <col min="7932" max="7933" width="10.140625" style="738" customWidth="1"/>
    <col min="7934" max="7934" width="10.7109375" style="738" customWidth="1"/>
    <col min="7935" max="7937" width="10.140625" style="738" customWidth="1"/>
    <col min="7938" max="7938" width="10.28515625" style="738" customWidth="1"/>
    <col min="7939" max="7939" width="10.140625" style="738" customWidth="1"/>
    <col min="7940" max="7940" width="10" style="738" customWidth="1"/>
    <col min="7941" max="7941" width="10.28515625" style="738" customWidth="1"/>
    <col min="7942" max="7944" width="9.140625" style="738"/>
    <col min="7945" max="7945" width="9.28515625" style="738" customWidth="1"/>
    <col min="7946" max="8184" width="9.140625" style="738"/>
    <col min="8185" max="8185" width="4.140625" style="738" customWidth="1"/>
    <col min="8186" max="8186" width="26.5703125" style="738" customWidth="1"/>
    <col min="8187" max="8187" width="4.7109375" style="738" customWidth="1"/>
    <col min="8188" max="8189" width="10.140625" style="738" customWidth="1"/>
    <col min="8190" max="8190" width="10.7109375" style="738" customWidth="1"/>
    <col min="8191" max="8193" width="10.140625" style="738" customWidth="1"/>
    <col min="8194" max="8194" width="10.28515625" style="738" customWidth="1"/>
    <col min="8195" max="8195" width="10.140625" style="738" customWidth="1"/>
    <col min="8196" max="8196" width="10" style="738" customWidth="1"/>
    <col min="8197" max="8197" width="10.28515625" style="738" customWidth="1"/>
    <col min="8198" max="8200" width="9.140625" style="738"/>
    <col min="8201" max="8201" width="9.28515625" style="738" customWidth="1"/>
    <col min="8202" max="8440" width="9.140625" style="738"/>
    <col min="8441" max="8441" width="4.140625" style="738" customWidth="1"/>
    <col min="8442" max="8442" width="26.5703125" style="738" customWidth="1"/>
    <col min="8443" max="8443" width="4.7109375" style="738" customWidth="1"/>
    <col min="8444" max="8445" width="10.140625" style="738" customWidth="1"/>
    <col min="8446" max="8446" width="10.7109375" style="738" customWidth="1"/>
    <col min="8447" max="8449" width="10.140625" style="738" customWidth="1"/>
    <col min="8450" max="8450" width="10.28515625" style="738" customWidth="1"/>
    <col min="8451" max="8451" width="10.140625" style="738" customWidth="1"/>
    <col min="8452" max="8452" width="10" style="738" customWidth="1"/>
    <col min="8453" max="8453" width="10.28515625" style="738" customWidth="1"/>
    <col min="8454" max="8456" width="9.140625" style="738"/>
    <col min="8457" max="8457" width="9.28515625" style="738" customWidth="1"/>
    <col min="8458" max="8696" width="9.140625" style="738"/>
    <col min="8697" max="8697" width="4.140625" style="738" customWidth="1"/>
    <col min="8698" max="8698" width="26.5703125" style="738" customWidth="1"/>
    <col min="8699" max="8699" width="4.7109375" style="738" customWidth="1"/>
    <col min="8700" max="8701" width="10.140625" style="738" customWidth="1"/>
    <col min="8702" max="8702" width="10.7109375" style="738" customWidth="1"/>
    <col min="8703" max="8705" width="10.140625" style="738" customWidth="1"/>
    <col min="8706" max="8706" width="10.28515625" style="738" customWidth="1"/>
    <col min="8707" max="8707" width="10.140625" style="738" customWidth="1"/>
    <col min="8708" max="8708" width="10" style="738" customWidth="1"/>
    <col min="8709" max="8709" width="10.28515625" style="738" customWidth="1"/>
    <col min="8710" max="8712" width="9.140625" style="738"/>
    <col min="8713" max="8713" width="9.28515625" style="738" customWidth="1"/>
    <col min="8714" max="8952" width="9.140625" style="738"/>
    <col min="8953" max="8953" width="4.140625" style="738" customWidth="1"/>
    <col min="8954" max="8954" width="26.5703125" style="738" customWidth="1"/>
    <col min="8955" max="8955" width="4.7109375" style="738" customWidth="1"/>
    <col min="8956" max="8957" width="10.140625" style="738" customWidth="1"/>
    <col min="8958" max="8958" width="10.7109375" style="738" customWidth="1"/>
    <col min="8959" max="8961" width="10.140625" style="738" customWidth="1"/>
    <col min="8962" max="8962" width="10.28515625" style="738" customWidth="1"/>
    <col min="8963" max="8963" width="10.140625" style="738" customWidth="1"/>
    <col min="8964" max="8964" width="10" style="738" customWidth="1"/>
    <col min="8965" max="8965" width="10.28515625" style="738" customWidth="1"/>
    <col min="8966" max="8968" width="9.140625" style="738"/>
    <col min="8969" max="8969" width="9.28515625" style="738" customWidth="1"/>
    <col min="8970" max="9208" width="9.140625" style="738"/>
    <col min="9209" max="9209" width="4.140625" style="738" customWidth="1"/>
    <col min="9210" max="9210" width="26.5703125" style="738" customWidth="1"/>
    <col min="9211" max="9211" width="4.7109375" style="738" customWidth="1"/>
    <col min="9212" max="9213" width="10.140625" style="738" customWidth="1"/>
    <col min="9214" max="9214" width="10.7109375" style="738" customWidth="1"/>
    <col min="9215" max="9217" width="10.140625" style="738" customWidth="1"/>
    <col min="9218" max="9218" width="10.28515625" style="738" customWidth="1"/>
    <col min="9219" max="9219" width="10.140625" style="738" customWidth="1"/>
    <col min="9220" max="9220" width="10" style="738" customWidth="1"/>
    <col min="9221" max="9221" width="10.28515625" style="738" customWidth="1"/>
    <col min="9222" max="9224" width="9.140625" style="738"/>
    <col min="9225" max="9225" width="9.28515625" style="738" customWidth="1"/>
    <col min="9226" max="9464" width="9.140625" style="738"/>
    <col min="9465" max="9465" width="4.140625" style="738" customWidth="1"/>
    <col min="9466" max="9466" width="26.5703125" style="738" customWidth="1"/>
    <col min="9467" max="9467" width="4.7109375" style="738" customWidth="1"/>
    <col min="9468" max="9469" width="10.140625" style="738" customWidth="1"/>
    <col min="9470" max="9470" width="10.7109375" style="738" customWidth="1"/>
    <col min="9471" max="9473" width="10.140625" style="738" customWidth="1"/>
    <col min="9474" max="9474" width="10.28515625" style="738" customWidth="1"/>
    <col min="9475" max="9475" width="10.140625" style="738" customWidth="1"/>
    <col min="9476" max="9476" width="10" style="738" customWidth="1"/>
    <col min="9477" max="9477" width="10.28515625" style="738" customWidth="1"/>
    <col min="9478" max="9480" width="9.140625" style="738"/>
    <col min="9481" max="9481" width="9.28515625" style="738" customWidth="1"/>
    <col min="9482" max="9720" width="9.140625" style="738"/>
    <col min="9721" max="9721" width="4.140625" style="738" customWidth="1"/>
    <col min="9722" max="9722" width="26.5703125" style="738" customWidth="1"/>
    <col min="9723" max="9723" width="4.7109375" style="738" customWidth="1"/>
    <col min="9724" max="9725" width="10.140625" style="738" customWidth="1"/>
    <col min="9726" max="9726" width="10.7109375" style="738" customWidth="1"/>
    <col min="9727" max="9729" width="10.140625" style="738" customWidth="1"/>
    <col min="9730" max="9730" width="10.28515625" style="738" customWidth="1"/>
    <col min="9731" max="9731" width="10.140625" style="738" customWidth="1"/>
    <col min="9732" max="9732" width="10" style="738" customWidth="1"/>
    <col min="9733" max="9733" width="10.28515625" style="738" customWidth="1"/>
    <col min="9734" max="9736" width="9.140625" style="738"/>
    <col min="9737" max="9737" width="9.28515625" style="738" customWidth="1"/>
    <col min="9738" max="9976" width="9.140625" style="738"/>
    <col min="9977" max="9977" width="4.140625" style="738" customWidth="1"/>
    <col min="9978" max="9978" width="26.5703125" style="738" customWidth="1"/>
    <col min="9979" max="9979" width="4.7109375" style="738" customWidth="1"/>
    <col min="9980" max="9981" width="10.140625" style="738" customWidth="1"/>
    <col min="9982" max="9982" width="10.7109375" style="738" customWidth="1"/>
    <col min="9983" max="9985" width="10.140625" style="738" customWidth="1"/>
    <col min="9986" max="9986" width="10.28515625" style="738" customWidth="1"/>
    <col min="9987" max="9987" width="10.140625" style="738" customWidth="1"/>
    <col min="9988" max="9988" width="10" style="738" customWidth="1"/>
    <col min="9989" max="9989" width="10.28515625" style="738" customWidth="1"/>
    <col min="9990" max="9992" width="9.140625" style="738"/>
    <col min="9993" max="9993" width="9.28515625" style="738" customWidth="1"/>
    <col min="9994" max="10232" width="9.140625" style="738"/>
    <col min="10233" max="10233" width="4.140625" style="738" customWidth="1"/>
    <col min="10234" max="10234" width="26.5703125" style="738" customWidth="1"/>
    <col min="10235" max="10235" width="4.7109375" style="738" customWidth="1"/>
    <col min="10236" max="10237" width="10.140625" style="738" customWidth="1"/>
    <col min="10238" max="10238" width="10.7109375" style="738" customWidth="1"/>
    <col min="10239" max="10241" width="10.140625" style="738" customWidth="1"/>
    <col min="10242" max="10242" width="10.28515625" style="738" customWidth="1"/>
    <col min="10243" max="10243" width="10.140625" style="738" customWidth="1"/>
    <col min="10244" max="10244" width="10" style="738" customWidth="1"/>
    <col min="10245" max="10245" width="10.28515625" style="738" customWidth="1"/>
    <col min="10246" max="10248" width="9.140625" style="738"/>
    <col min="10249" max="10249" width="9.28515625" style="738" customWidth="1"/>
    <col min="10250" max="10488" width="9.140625" style="738"/>
    <col min="10489" max="10489" width="4.140625" style="738" customWidth="1"/>
    <col min="10490" max="10490" width="26.5703125" style="738" customWidth="1"/>
    <col min="10491" max="10491" width="4.7109375" style="738" customWidth="1"/>
    <col min="10492" max="10493" width="10.140625" style="738" customWidth="1"/>
    <col min="10494" max="10494" width="10.7109375" style="738" customWidth="1"/>
    <col min="10495" max="10497" width="10.140625" style="738" customWidth="1"/>
    <col min="10498" max="10498" width="10.28515625" style="738" customWidth="1"/>
    <col min="10499" max="10499" width="10.140625" style="738" customWidth="1"/>
    <col min="10500" max="10500" width="10" style="738" customWidth="1"/>
    <col min="10501" max="10501" width="10.28515625" style="738" customWidth="1"/>
    <col min="10502" max="10504" width="9.140625" style="738"/>
    <col min="10505" max="10505" width="9.28515625" style="738" customWidth="1"/>
    <col min="10506" max="10744" width="9.140625" style="738"/>
    <col min="10745" max="10745" width="4.140625" style="738" customWidth="1"/>
    <col min="10746" max="10746" width="26.5703125" style="738" customWidth="1"/>
    <col min="10747" max="10747" width="4.7109375" style="738" customWidth="1"/>
    <col min="10748" max="10749" width="10.140625" style="738" customWidth="1"/>
    <col min="10750" max="10750" width="10.7109375" style="738" customWidth="1"/>
    <col min="10751" max="10753" width="10.140625" style="738" customWidth="1"/>
    <col min="10754" max="10754" width="10.28515625" style="738" customWidth="1"/>
    <col min="10755" max="10755" width="10.140625" style="738" customWidth="1"/>
    <col min="10756" max="10756" width="10" style="738" customWidth="1"/>
    <col min="10757" max="10757" width="10.28515625" style="738" customWidth="1"/>
    <col min="10758" max="10760" width="9.140625" style="738"/>
    <col min="10761" max="10761" width="9.28515625" style="738" customWidth="1"/>
    <col min="10762" max="11000" width="9.140625" style="738"/>
    <col min="11001" max="11001" width="4.140625" style="738" customWidth="1"/>
    <col min="11002" max="11002" width="26.5703125" style="738" customWidth="1"/>
    <col min="11003" max="11003" width="4.7109375" style="738" customWidth="1"/>
    <col min="11004" max="11005" width="10.140625" style="738" customWidth="1"/>
    <col min="11006" max="11006" width="10.7109375" style="738" customWidth="1"/>
    <col min="11007" max="11009" width="10.140625" style="738" customWidth="1"/>
    <col min="11010" max="11010" width="10.28515625" style="738" customWidth="1"/>
    <col min="11011" max="11011" width="10.140625" style="738" customWidth="1"/>
    <col min="11012" max="11012" width="10" style="738" customWidth="1"/>
    <col min="11013" max="11013" width="10.28515625" style="738" customWidth="1"/>
    <col min="11014" max="11016" width="9.140625" style="738"/>
    <col min="11017" max="11017" width="9.28515625" style="738" customWidth="1"/>
    <col min="11018" max="11256" width="9.140625" style="738"/>
    <col min="11257" max="11257" width="4.140625" style="738" customWidth="1"/>
    <col min="11258" max="11258" width="26.5703125" style="738" customWidth="1"/>
    <col min="11259" max="11259" width="4.7109375" style="738" customWidth="1"/>
    <col min="11260" max="11261" width="10.140625" style="738" customWidth="1"/>
    <col min="11262" max="11262" width="10.7109375" style="738" customWidth="1"/>
    <col min="11263" max="11265" width="10.140625" style="738" customWidth="1"/>
    <col min="11266" max="11266" width="10.28515625" style="738" customWidth="1"/>
    <col min="11267" max="11267" width="10.140625" style="738" customWidth="1"/>
    <col min="11268" max="11268" width="10" style="738" customWidth="1"/>
    <col min="11269" max="11269" width="10.28515625" style="738" customWidth="1"/>
    <col min="11270" max="11272" width="9.140625" style="738"/>
    <col min="11273" max="11273" width="9.28515625" style="738" customWidth="1"/>
    <col min="11274" max="11512" width="9.140625" style="738"/>
    <col min="11513" max="11513" width="4.140625" style="738" customWidth="1"/>
    <col min="11514" max="11514" width="26.5703125" style="738" customWidth="1"/>
    <col min="11515" max="11515" width="4.7109375" style="738" customWidth="1"/>
    <col min="11516" max="11517" width="10.140625" style="738" customWidth="1"/>
    <col min="11518" max="11518" width="10.7109375" style="738" customWidth="1"/>
    <col min="11519" max="11521" width="10.140625" style="738" customWidth="1"/>
    <col min="11522" max="11522" width="10.28515625" style="738" customWidth="1"/>
    <col min="11523" max="11523" width="10.140625" style="738" customWidth="1"/>
    <col min="11524" max="11524" width="10" style="738" customWidth="1"/>
    <col min="11525" max="11525" width="10.28515625" style="738" customWidth="1"/>
    <col min="11526" max="11528" width="9.140625" style="738"/>
    <col min="11529" max="11529" width="9.28515625" style="738" customWidth="1"/>
    <col min="11530" max="11768" width="9.140625" style="738"/>
    <col min="11769" max="11769" width="4.140625" style="738" customWidth="1"/>
    <col min="11770" max="11770" width="26.5703125" style="738" customWidth="1"/>
    <col min="11771" max="11771" width="4.7109375" style="738" customWidth="1"/>
    <col min="11772" max="11773" width="10.140625" style="738" customWidth="1"/>
    <col min="11774" max="11774" width="10.7109375" style="738" customWidth="1"/>
    <col min="11775" max="11777" width="10.140625" style="738" customWidth="1"/>
    <col min="11778" max="11778" width="10.28515625" style="738" customWidth="1"/>
    <col min="11779" max="11779" width="10.140625" style="738" customWidth="1"/>
    <col min="11780" max="11780" width="10" style="738" customWidth="1"/>
    <col min="11781" max="11781" width="10.28515625" style="738" customWidth="1"/>
    <col min="11782" max="11784" width="9.140625" style="738"/>
    <col min="11785" max="11785" width="9.28515625" style="738" customWidth="1"/>
    <col min="11786" max="12024" width="9.140625" style="738"/>
    <col min="12025" max="12025" width="4.140625" style="738" customWidth="1"/>
    <col min="12026" max="12026" width="26.5703125" style="738" customWidth="1"/>
    <col min="12027" max="12027" width="4.7109375" style="738" customWidth="1"/>
    <col min="12028" max="12029" width="10.140625" style="738" customWidth="1"/>
    <col min="12030" max="12030" width="10.7109375" style="738" customWidth="1"/>
    <col min="12031" max="12033" width="10.140625" style="738" customWidth="1"/>
    <col min="12034" max="12034" width="10.28515625" style="738" customWidth="1"/>
    <col min="12035" max="12035" width="10.140625" style="738" customWidth="1"/>
    <col min="12036" max="12036" width="10" style="738" customWidth="1"/>
    <col min="12037" max="12037" width="10.28515625" style="738" customWidth="1"/>
    <col min="12038" max="12040" width="9.140625" style="738"/>
    <col min="12041" max="12041" width="9.28515625" style="738" customWidth="1"/>
    <col min="12042" max="12280" width="9.140625" style="738"/>
    <col min="12281" max="12281" width="4.140625" style="738" customWidth="1"/>
    <col min="12282" max="12282" width="26.5703125" style="738" customWidth="1"/>
    <col min="12283" max="12283" width="4.7109375" style="738" customWidth="1"/>
    <col min="12284" max="12285" width="10.140625" style="738" customWidth="1"/>
    <col min="12286" max="12286" width="10.7109375" style="738" customWidth="1"/>
    <col min="12287" max="12289" width="10.140625" style="738" customWidth="1"/>
    <col min="12290" max="12290" width="10.28515625" style="738" customWidth="1"/>
    <col min="12291" max="12291" width="10.140625" style="738" customWidth="1"/>
    <col min="12292" max="12292" width="10" style="738" customWidth="1"/>
    <col min="12293" max="12293" width="10.28515625" style="738" customWidth="1"/>
    <col min="12294" max="12296" width="9.140625" style="738"/>
    <col min="12297" max="12297" width="9.28515625" style="738" customWidth="1"/>
    <col min="12298" max="12536" width="9.140625" style="738"/>
    <col min="12537" max="12537" width="4.140625" style="738" customWidth="1"/>
    <col min="12538" max="12538" width="26.5703125" style="738" customWidth="1"/>
    <col min="12539" max="12539" width="4.7109375" style="738" customWidth="1"/>
    <col min="12540" max="12541" width="10.140625" style="738" customWidth="1"/>
    <col min="12542" max="12542" width="10.7109375" style="738" customWidth="1"/>
    <col min="12543" max="12545" width="10.140625" style="738" customWidth="1"/>
    <col min="12546" max="12546" width="10.28515625" style="738" customWidth="1"/>
    <col min="12547" max="12547" width="10.140625" style="738" customWidth="1"/>
    <col min="12548" max="12548" width="10" style="738" customWidth="1"/>
    <col min="12549" max="12549" width="10.28515625" style="738" customWidth="1"/>
    <col min="12550" max="12552" width="9.140625" style="738"/>
    <col min="12553" max="12553" width="9.28515625" style="738" customWidth="1"/>
    <col min="12554" max="12792" width="9.140625" style="738"/>
    <col min="12793" max="12793" width="4.140625" style="738" customWidth="1"/>
    <col min="12794" max="12794" width="26.5703125" style="738" customWidth="1"/>
    <col min="12795" max="12795" width="4.7109375" style="738" customWidth="1"/>
    <col min="12796" max="12797" width="10.140625" style="738" customWidth="1"/>
    <col min="12798" max="12798" width="10.7109375" style="738" customWidth="1"/>
    <col min="12799" max="12801" width="10.140625" style="738" customWidth="1"/>
    <col min="12802" max="12802" width="10.28515625" style="738" customWidth="1"/>
    <col min="12803" max="12803" width="10.140625" style="738" customWidth="1"/>
    <col min="12804" max="12804" width="10" style="738" customWidth="1"/>
    <col min="12805" max="12805" width="10.28515625" style="738" customWidth="1"/>
    <col min="12806" max="12808" width="9.140625" style="738"/>
    <col min="12809" max="12809" width="9.28515625" style="738" customWidth="1"/>
    <col min="12810" max="13048" width="9.140625" style="738"/>
    <col min="13049" max="13049" width="4.140625" style="738" customWidth="1"/>
    <col min="13050" max="13050" width="26.5703125" style="738" customWidth="1"/>
    <col min="13051" max="13051" width="4.7109375" style="738" customWidth="1"/>
    <col min="13052" max="13053" width="10.140625" style="738" customWidth="1"/>
    <col min="13054" max="13054" width="10.7109375" style="738" customWidth="1"/>
    <col min="13055" max="13057" width="10.140625" style="738" customWidth="1"/>
    <col min="13058" max="13058" width="10.28515625" style="738" customWidth="1"/>
    <col min="13059" max="13059" width="10.140625" style="738" customWidth="1"/>
    <col min="13060" max="13060" width="10" style="738" customWidth="1"/>
    <col min="13061" max="13061" width="10.28515625" style="738" customWidth="1"/>
    <col min="13062" max="13064" width="9.140625" style="738"/>
    <col min="13065" max="13065" width="9.28515625" style="738" customWidth="1"/>
    <col min="13066" max="13304" width="9.140625" style="738"/>
    <col min="13305" max="13305" width="4.140625" style="738" customWidth="1"/>
    <col min="13306" max="13306" width="26.5703125" style="738" customWidth="1"/>
    <col min="13307" max="13307" width="4.7109375" style="738" customWidth="1"/>
    <col min="13308" max="13309" width="10.140625" style="738" customWidth="1"/>
    <col min="13310" max="13310" width="10.7109375" style="738" customWidth="1"/>
    <col min="13311" max="13313" width="10.140625" style="738" customWidth="1"/>
    <col min="13314" max="13314" width="10.28515625" style="738" customWidth="1"/>
    <col min="13315" max="13315" width="10.140625" style="738" customWidth="1"/>
    <col min="13316" max="13316" width="10" style="738" customWidth="1"/>
    <col min="13317" max="13317" width="10.28515625" style="738" customWidth="1"/>
    <col min="13318" max="13320" width="9.140625" style="738"/>
    <col min="13321" max="13321" width="9.28515625" style="738" customWidth="1"/>
    <col min="13322" max="13560" width="9.140625" style="738"/>
    <col min="13561" max="13561" width="4.140625" style="738" customWidth="1"/>
    <col min="13562" max="13562" width="26.5703125" style="738" customWidth="1"/>
    <col min="13563" max="13563" width="4.7109375" style="738" customWidth="1"/>
    <col min="13564" max="13565" width="10.140625" style="738" customWidth="1"/>
    <col min="13566" max="13566" width="10.7109375" style="738" customWidth="1"/>
    <col min="13567" max="13569" width="10.140625" style="738" customWidth="1"/>
    <col min="13570" max="13570" width="10.28515625" style="738" customWidth="1"/>
    <col min="13571" max="13571" width="10.140625" style="738" customWidth="1"/>
    <col min="13572" max="13572" width="10" style="738" customWidth="1"/>
    <col min="13573" max="13573" width="10.28515625" style="738" customWidth="1"/>
    <col min="13574" max="13576" width="9.140625" style="738"/>
    <col min="13577" max="13577" width="9.28515625" style="738" customWidth="1"/>
    <col min="13578" max="13816" width="9.140625" style="738"/>
    <col min="13817" max="13817" width="4.140625" style="738" customWidth="1"/>
    <col min="13818" max="13818" width="26.5703125" style="738" customWidth="1"/>
    <col min="13819" max="13819" width="4.7109375" style="738" customWidth="1"/>
    <col min="13820" max="13821" width="10.140625" style="738" customWidth="1"/>
    <col min="13822" max="13822" width="10.7109375" style="738" customWidth="1"/>
    <col min="13823" max="13825" width="10.140625" style="738" customWidth="1"/>
    <col min="13826" max="13826" width="10.28515625" style="738" customWidth="1"/>
    <col min="13827" max="13827" width="10.140625" style="738" customWidth="1"/>
    <col min="13828" max="13828" width="10" style="738" customWidth="1"/>
    <col min="13829" max="13829" width="10.28515625" style="738" customWidth="1"/>
    <col min="13830" max="13832" width="9.140625" style="738"/>
    <col min="13833" max="13833" width="9.28515625" style="738" customWidth="1"/>
    <col min="13834" max="14072" width="9.140625" style="738"/>
    <col min="14073" max="14073" width="4.140625" style="738" customWidth="1"/>
    <col min="14074" max="14074" width="26.5703125" style="738" customWidth="1"/>
    <col min="14075" max="14075" width="4.7109375" style="738" customWidth="1"/>
    <col min="14076" max="14077" width="10.140625" style="738" customWidth="1"/>
    <col min="14078" max="14078" width="10.7109375" style="738" customWidth="1"/>
    <col min="14079" max="14081" width="10.140625" style="738" customWidth="1"/>
    <col min="14082" max="14082" width="10.28515625" style="738" customWidth="1"/>
    <col min="14083" max="14083" width="10.140625" style="738" customWidth="1"/>
    <col min="14084" max="14084" width="10" style="738" customWidth="1"/>
    <col min="14085" max="14085" width="10.28515625" style="738" customWidth="1"/>
    <col min="14086" max="14088" width="9.140625" style="738"/>
    <col min="14089" max="14089" width="9.28515625" style="738" customWidth="1"/>
    <col min="14090" max="14328" width="9.140625" style="738"/>
    <col min="14329" max="14329" width="4.140625" style="738" customWidth="1"/>
    <col min="14330" max="14330" width="26.5703125" style="738" customWidth="1"/>
    <col min="14331" max="14331" width="4.7109375" style="738" customWidth="1"/>
    <col min="14332" max="14333" width="10.140625" style="738" customWidth="1"/>
    <col min="14334" max="14334" width="10.7109375" style="738" customWidth="1"/>
    <col min="14335" max="14337" width="10.140625" style="738" customWidth="1"/>
    <col min="14338" max="14338" width="10.28515625" style="738" customWidth="1"/>
    <col min="14339" max="14339" width="10.140625" style="738" customWidth="1"/>
    <col min="14340" max="14340" width="10" style="738" customWidth="1"/>
    <col min="14341" max="14341" width="10.28515625" style="738" customWidth="1"/>
    <col min="14342" max="14344" width="9.140625" style="738"/>
    <col min="14345" max="14345" width="9.28515625" style="738" customWidth="1"/>
    <col min="14346" max="14584" width="9.140625" style="738"/>
    <col min="14585" max="14585" width="4.140625" style="738" customWidth="1"/>
    <col min="14586" max="14586" width="26.5703125" style="738" customWidth="1"/>
    <col min="14587" max="14587" width="4.7109375" style="738" customWidth="1"/>
    <col min="14588" max="14589" width="10.140625" style="738" customWidth="1"/>
    <col min="14590" max="14590" width="10.7109375" style="738" customWidth="1"/>
    <col min="14591" max="14593" width="10.140625" style="738" customWidth="1"/>
    <col min="14594" max="14594" width="10.28515625" style="738" customWidth="1"/>
    <col min="14595" max="14595" width="10.140625" style="738" customWidth="1"/>
    <col min="14596" max="14596" width="10" style="738" customWidth="1"/>
    <col min="14597" max="14597" width="10.28515625" style="738" customWidth="1"/>
    <col min="14598" max="14600" width="9.140625" style="738"/>
    <col min="14601" max="14601" width="9.28515625" style="738" customWidth="1"/>
    <col min="14602" max="14840" width="9.140625" style="738"/>
    <col min="14841" max="14841" width="4.140625" style="738" customWidth="1"/>
    <col min="14842" max="14842" width="26.5703125" style="738" customWidth="1"/>
    <col min="14843" max="14843" width="4.7109375" style="738" customWidth="1"/>
    <col min="14844" max="14845" width="10.140625" style="738" customWidth="1"/>
    <col min="14846" max="14846" width="10.7109375" style="738" customWidth="1"/>
    <col min="14847" max="14849" width="10.140625" style="738" customWidth="1"/>
    <col min="14850" max="14850" width="10.28515625" style="738" customWidth="1"/>
    <col min="14851" max="14851" width="10.140625" style="738" customWidth="1"/>
    <col min="14852" max="14852" width="10" style="738" customWidth="1"/>
    <col min="14853" max="14853" width="10.28515625" style="738" customWidth="1"/>
    <col min="14854" max="14856" width="9.140625" style="738"/>
    <col min="14857" max="14857" width="9.28515625" style="738" customWidth="1"/>
    <col min="14858" max="15096" width="9.140625" style="738"/>
    <col min="15097" max="15097" width="4.140625" style="738" customWidth="1"/>
    <col min="15098" max="15098" width="26.5703125" style="738" customWidth="1"/>
    <col min="15099" max="15099" width="4.7109375" style="738" customWidth="1"/>
    <col min="15100" max="15101" width="10.140625" style="738" customWidth="1"/>
    <col min="15102" max="15102" width="10.7109375" style="738" customWidth="1"/>
    <col min="15103" max="15105" width="10.140625" style="738" customWidth="1"/>
    <col min="15106" max="15106" width="10.28515625" style="738" customWidth="1"/>
    <col min="15107" max="15107" width="10.140625" style="738" customWidth="1"/>
    <col min="15108" max="15108" width="10" style="738" customWidth="1"/>
    <col min="15109" max="15109" width="10.28515625" style="738" customWidth="1"/>
    <col min="15110" max="15112" width="9.140625" style="738"/>
    <col min="15113" max="15113" width="9.28515625" style="738" customWidth="1"/>
    <col min="15114" max="15352" width="9.140625" style="738"/>
    <col min="15353" max="15353" width="4.140625" style="738" customWidth="1"/>
    <col min="15354" max="15354" width="26.5703125" style="738" customWidth="1"/>
    <col min="15355" max="15355" width="4.7109375" style="738" customWidth="1"/>
    <col min="15356" max="15357" width="10.140625" style="738" customWidth="1"/>
    <col min="15358" max="15358" width="10.7109375" style="738" customWidth="1"/>
    <col min="15359" max="15361" width="10.140625" style="738" customWidth="1"/>
    <col min="15362" max="15362" width="10.28515625" style="738" customWidth="1"/>
    <col min="15363" max="15363" width="10.140625" style="738" customWidth="1"/>
    <col min="15364" max="15364" width="10" style="738" customWidth="1"/>
    <col min="15365" max="15365" width="10.28515625" style="738" customWidth="1"/>
    <col min="15366" max="15368" width="9.140625" style="738"/>
    <col min="15369" max="15369" width="9.28515625" style="738" customWidth="1"/>
    <col min="15370" max="15608" width="9.140625" style="738"/>
    <col min="15609" max="15609" width="4.140625" style="738" customWidth="1"/>
    <col min="15610" max="15610" width="26.5703125" style="738" customWidth="1"/>
    <col min="15611" max="15611" width="4.7109375" style="738" customWidth="1"/>
    <col min="15612" max="15613" width="10.140625" style="738" customWidth="1"/>
    <col min="15614" max="15614" width="10.7109375" style="738" customWidth="1"/>
    <col min="15615" max="15617" width="10.140625" style="738" customWidth="1"/>
    <col min="15618" max="15618" width="10.28515625" style="738" customWidth="1"/>
    <col min="15619" max="15619" width="10.140625" style="738" customWidth="1"/>
    <col min="15620" max="15620" width="10" style="738" customWidth="1"/>
    <col min="15621" max="15621" width="10.28515625" style="738" customWidth="1"/>
    <col min="15622" max="15624" width="9.140625" style="738"/>
    <col min="15625" max="15625" width="9.28515625" style="738" customWidth="1"/>
    <col min="15626" max="15864" width="9.140625" style="738"/>
    <col min="15865" max="15865" width="4.140625" style="738" customWidth="1"/>
    <col min="15866" max="15866" width="26.5703125" style="738" customWidth="1"/>
    <col min="15867" max="15867" width="4.7109375" style="738" customWidth="1"/>
    <col min="15868" max="15869" width="10.140625" style="738" customWidth="1"/>
    <col min="15870" max="15870" width="10.7109375" style="738" customWidth="1"/>
    <col min="15871" max="15873" width="10.140625" style="738" customWidth="1"/>
    <col min="15874" max="15874" width="10.28515625" style="738" customWidth="1"/>
    <col min="15875" max="15875" width="10.140625" style="738" customWidth="1"/>
    <col min="15876" max="15876" width="10" style="738" customWidth="1"/>
    <col min="15877" max="15877" width="10.28515625" style="738" customWidth="1"/>
    <col min="15878" max="15880" width="9.140625" style="738"/>
    <col min="15881" max="15881" width="9.28515625" style="738" customWidth="1"/>
    <col min="15882" max="16120" width="9.140625" style="738"/>
    <col min="16121" max="16121" width="4.140625" style="738" customWidth="1"/>
    <col min="16122" max="16122" width="26.5703125" style="738" customWidth="1"/>
    <col min="16123" max="16123" width="4.7109375" style="738" customWidth="1"/>
    <col min="16124" max="16125" width="10.140625" style="738" customWidth="1"/>
    <col min="16126" max="16126" width="10.7109375" style="738" customWidth="1"/>
    <col min="16127" max="16129" width="10.140625" style="738" customWidth="1"/>
    <col min="16130" max="16130" width="10.28515625" style="738" customWidth="1"/>
    <col min="16131" max="16131" width="10.140625" style="738" customWidth="1"/>
    <col min="16132" max="16132" width="10" style="738" customWidth="1"/>
    <col min="16133" max="16133" width="10.28515625" style="738" customWidth="1"/>
    <col min="16134" max="16136" width="9.140625" style="738"/>
    <col min="16137" max="16137" width="9.28515625" style="738" customWidth="1"/>
    <col min="16138" max="16384" width="9.140625" style="738"/>
  </cols>
  <sheetData>
    <row r="1" spans="1:6" ht="24.75" customHeight="1" thickBot="1" x14ac:dyDescent="0.6">
      <c r="A1" s="1363" t="s">
        <v>252</v>
      </c>
      <c r="B1" s="1363"/>
      <c r="C1" s="1363"/>
      <c r="D1" s="1363"/>
      <c r="E1" s="1363"/>
      <c r="F1" s="1363"/>
    </row>
    <row r="2" spans="1:6" ht="18.75" customHeight="1" x14ac:dyDescent="0.55000000000000004">
      <c r="A2" s="1364" t="s">
        <v>0</v>
      </c>
      <c r="B2" s="739" t="s">
        <v>1</v>
      </c>
      <c r="C2" s="1366" t="s">
        <v>2</v>
      </c>
      <c r="D2" s="1359" t="s">
        <v>185</v>
      </c>
      <c r="E2" s="1361" t="s">
        <v>3</v>
      </c>
    </row>
    <row r="3" spans="1:6" ht="18" customHeight="1" x14ac:dyDescent="0.55000000000000004">
      <c r="A3" s="1365"/>
      <c r="B3" s="740" t="s">
        <v>187</v>
      </c>
      <c r="C3" s="1367"/>
      <c r="D3" s="1360"/>
      <c r="E3" s="1362"/>
    </row>
    <row r="4" spans="1:6" ht="18" customHeight="1" thickBot="1" x14ac:dyDescent="0.6">
      <c r="A4" s="741"/>
      <c r="B4" s="742"/>
      <c r="C4" s="743"/>
      <c r="D4" s="744" t="s">
        <v>186</v>
      </c>
      <c r="E4" s="745"/>
    </row>
    <row r="5" spans="1:6" ht="18" customHeight="1" thickBot="1" x14ac:dyDescent="0.6">
      <c r="A5" s="746"/>
      <c r="B5" s="747" t="s">
        <v>101</v>
      </c>
      <c r="C5" s="748">
        <v>520000</v>
      </c>
      <c r="D5" s="749"/>
      <c r="E5" s="749"/>
    </row>
    <row r="6" spans="1:6" ht="18" customHeight="1" x14ac:dyDescent="0.55000000000000004">
      <c r="A6" s="750"/>
      <c r="B6" s="751" t="s">
        <v>96</v>
      </c>
      <c r="C6" s="765">
        <v>522000</v>
      </c>
      <c r="D6" s="766"/>
      <c r="E6" s="766"/>
    </row>
    <row r="7" spans="1:6" ht="18" customHeight="1" x14ac:dyDescent="0.55000000000000004">
      <c r="A7" s="754">
        <v>7</v>
      </c>
      <c r="B7" s="767" t="s">
        <v>4</v>
      </c>
      <c r="C7" s="768">
        <v>220100</v>
      </c>
      <c r="D7" s="749"/>
      <c r="E7" s="749"/>
    </row>
    <row r="8" spans="1:6" ht="18" customHeight="1" x14ac:dyDescent="0.55000000000000004">
      <c r="A8" s="754">
        <v>8</v>
      </c>
      <c r="B8" s="767" t="s">
        <v>94</v>
      </c>
      <c r="C8" s="768">
        <v>220200</v>
      </c>
      <c r="D8" s="749"/>
      <c r="E8" s="749"/>
    </row>
    <row r="9" spans="1:6" ht="18" customHeight="1" x14ac:dyDescent="0.55000000000000004">
      <c r="A9" s="754">
        <v>9</v>
      </c>
      <c r="B9" s="767" t="s">
        <v>93</v>
      </c>
      <c r="C9" s="768">
        <v>220300</v>
      </c>
      <c r="D9" s="752"/>
      <c r="E9" s="749"/>
    </row>
    <row r="10" spans="1:6" ht="17.25" customHeight="1" x14ac:dyDescent="0.55000000000000004">
      <c r="A10" s="754">
        <v>10</v>
      </c>
      <c r="B10" s="767" t="s">
        <v>5</v>
      </c>
      <c r="C10" s="768">
        <v>220400</v>
      </c>
      <c r="D10" s="752"/>
      <c r="E10" s="749"/>
    </row>
    <row r="11" spans="1:6" ht="18.75" customHeight="1" thickBot="1" x14ac:dyDescent="0.6">
      <c r="A11" s="754">
        <v>11</v>
      </c>
      <c r="B11" s="767" t="s">
        <v>97</v>
      </c>
      <c r="C11" s="768">
        <v>220500</v>
      </c>
      <c r="D11" s="752"/>
      <c r="E11" s="749"/>
    </row>
    <row r="12" spans="1:6" ht="17.25" customHeight="1" thickBot="1" x14ac:dyDescent="0.6">
      <c r="A12" s="761"/>
      <c r="B12" s="762" t="s">
        <v>104</v>
      </c>
      <c r="C12" s="763"/>
      <c r="D12" s="769"/>
      <c r="E12" s="764"/>
    </row>
    <row r="13" spans="1:6" ht="18" customHeight="1" thickBot="1" x14ac:dyDescent="0.6">
      <c r="A13" s="770"/>
      <c r="B13" s="771" t="s">
        <v>105</v>
      </c>
      <c r="C13" s="772"/>
      <c r="D13" s="773"/>
      <c r="E13" s="774"/>
    </row>
    <row r="14" spans="1:6" ht="17.25" customHeight="1" thickTop="1" x14ac:dyDescent="0.55000000000000004">
      <c r="A14" s="610"/>
      <c r="B14" s="611" t="s">
        <v>6</v>
      </c>
      <c r="C14" s="775"/>
      <c r="D14" s="776"/>
      <c r="E14" s="777"/>
    </row>
    <row r="15" spans="1:6" s="757" customFormat="1" ht="17.25" customHeight="1" x14ac:dyDescent="0.55000000000000004">
      <c r="A15" s="594">
        <v>12</v>
      </c>
      <c r="B15" s="622" t="s">
        <v>98</v>
      </c>
      <c r="C15" s="778">
        <v>220600</v>
      </c>
      <c r="D15" s="779"/>
      <c r="E15" s="779"/>
    </row>
    <row r="16" spans="1:6" ht="18" customHeight="1" thickBot="1" x14ac:dyDescent="0.6">
      <c r="A16" s="602">
        <v>13</v>
      </c>
      <c r="B16" s="603" t="s">
        <v>99</v>
      </c>
      <c r="C16" s="780">
        <v>220700</v>
      </c>
      <c r="D16" s="759"/>
      <c r="E16" s="760"/>
    </row>
    <row r="17" spans="1:5" ht="18.75" customHeight="1" thickBot="1" x14ac:dyDescent="0.6">
      <c r="A17" s="781"/>
      <c r="B17" s="628" t="s">
        <v>7</v>
      </c>
      <c r="C17" s="782"/>
      <c r="D17" s="769"/>
      <c r="E17" s="764"/>
    </row>
    <row r="18" spans="1:5" ht="18" customHeight="1" x14ac:dyDescent="0.55000000000000004">
      <c r="A18" s="633"/>
      <c r="B18" s="589" t="s">
        <v>100</v>
      </c>
      <c r="C18" s="783">
        <v>530000</v>
      </c>
      <c r="D18" s="776"/>
      <c r="E18" s="777"/>
    </row>
    <row r="19" spans="1:5" ht="18" customHeight="1" x14ac:dyDescent="0.55000000000000004">
      <c r="A19" s="594"/>
      <c r="B19" s="595" t="s">
        <v>8</v>
      </c>
      <c r="C19" s="784"/>
      <c r="D19" s="752"/>
      <c r="E19" s="749"/>
    </row>
    <row r="20" spans="1:5" s="757" customFormat="1" ht="18" customHeight="1" x14ac:dyDescent="0.55000000000000004">
      <c r="A20" s="785"/>
      <c r="B20" s="751" t="s">
        <v>9</v>
      </c>
      <c r="C20" s="786">
        <v>531000</v>
      </c>
      <c r="D20" s="779"/>
      <c r="E20" s="779"/>
    </row>
    <row r="21" spans="1:5" ht="18" customHeight="1" x14ac:dyDescent="0.55000000000000004">
      <c r="A21" s="787">
        <v>14</v>
      </c>
      <c r="B21" s="767" t="s">
        <v>58</v>
      </c>
      <c r="C21" s="788">
        <v>310100</v>
      </c>
      <c r="D21" s="789"/>
      <c r="E21" s="749"/>
    </row>
    <row r="22" spans="1:5" ht="18" customHeight="1" x14ac:dyDescent="0.55000000000000004">
      <c r="A22" s="787">
        <v>15</v>
      </c>
      <c r="B22" s="767" t="s">
        <v>10</v>
      </c>
      <c r="C22" s="788">
        <v>310200</v>
      </c>
      <c r="D22" s="789"/>
      <c r="E22" s="749"/>
    </row>
    <row r="23" spans="1:5" ht="17.25" customHeight="1" x14ac:dyDescent="0.55000000000000004">
      <c r="A23" s="787">
        <v>16</v>
      </c>
      <c r="B23" s="767" t="s">
        <v>11</v>
      </c>
      <c r="C23" s="788">
        <v>310300</v>
      </c>
      <c r="D23" s="789"/>
      <c r="E23" s="749"/>
    </row>
    <row r="24" spans="1:5" ht="18.75" customHeight="1" x14ac:dyDescent="0.55000000000000004">
      <c r="A24" s="787">
        <v>17</v>
      </c>
      <c r="B24" s="767" t="s">
        <v>12</v>
      </c>
      <c r="C24" s="788">
        <v>310400</v>
      </c>
      <c r="D24" s="789"/>
      <c r="E24" s="749"/>
    </row>
    <row r="25" spans="1:5" ht="21" customHeight="1" x14ac:dyDescent="0.55000000000000004">
      <c r="A25" s="787">
        <v>18</v>
      </c>
      <c r="B25" s="767" t="s">
        <v>13</v>
      </c>
      <c r="C25" s="788">
        <v>310500</v>
      </c>
      <c r="D25" s="789"/>
      <c r="E25" s="749"/>
    </row>
    <row r="26" spans="1:5" ht="18.75" customHeight="1" x14ac:dyDescent="0.55000000000000004">
      <c r="A26" s="787">
        <v>19</v>
      </c>
      <c r="B26" s="767" t="s">
        <v>14</v>
      </c>
      <c r="C26" s="788">
        <v>310600</v>
      </c>
      <c r="D26" s="789"/>
      <c r="E26" s="749"/>
    </row>
    <row r="27" spans="1:5" ht="18" customHeight="1" x14ac:dyDescent="0.55000000000000004">
      <c r="A27" s="787">
        <v>20</v>
      </c>
      <c r="B27" s="767" t="s">
        <v>15</v>
      </c>
      <c r="C27" s="788">
        <v>310700</v>
      </c>
      <c r="D27" s="789"/>
      <c r="E27" s="749"/>
    </row>
    <row r="28" spans="1:5" ht="15.75" customHeight="1" thickBot="1" x14ac:dyDescent="0.6">
      <c r="A28" s="790"/>
      <c r="B28" s="791" t="s">
        <v>16</v>
      </c>
      <c r="C28" s="792"/>
      <c r="D28" s="793"/>
      <c r="E28" s="794"/>
    </row>
    <row r="29" spans="1:5" ht="19.5" customHeight="1" thickTop="1" x14ac:dyDescent="0.55000000000000004">
      <c r="A29" s="795">
        <v>21</v>
      </c>
      <c r="B29" s="796" t="s">
        <v>17</v>
      </c>
      <c r="C29" s="797">
        <v>320100</v>
      </c>
      <c r="D29" s="798"/>
      <c r="E29" s="798"/>
    </row>
    <row r="30" spans="1:5" s="799" customFormat="1" ht="18" customHeight="1" x14ac:dyDescent="0.55000000000000004">
      <c r="A30" s="795">
        <v>22</v>
      </c>
      <c r="B30" s="767" t="s">
        <v>19</v>
      </c>
      <c r="C30" s="797">
        <v>320200</v>
      </c>
      <c r="D30" s="756"/>
      <c r="E30" s="756"/>
    </row>
    <row r="31" spans="1:5" x14ac:dyDescent="0.55000000000000004">
      <c r="A31" s="795">
        <v>23</v>
      </c>
      <c r="B31" s="800" t="s">
        <v>102</v>
      </c>
      <c r="C31" s="797">
        <v>320300</v>
      </c>
      <c r="D31" s="801"/>
      <c r="E31" s="749"/>
    </row>
    <row r="32" spans="1:5" x14ac:dyDescent="0.55000000000000004">
      <c r="A32" s="787">
        <v>24</v>
      </c>
      <c r="B32" s="767" t="s">
        <v>18</v>
      </c>
      <c r="C32" s="788">
        <v>320400</v>
      </c>
      <c r="D32" s="752"/>
      <c r="E32" s="749"/>
    </row>
    <row r="33" spans="1:7" ht="19.5" customHeight="1" thickBot="1" x14ac:dyDescent="0.6">
      <c r="A33" s="790"/>
      <c r="B33" s="791" t="s">
        <v>20</v>
      </c>
      <c r="C33" s="792">
        <v>532000</v>
      </c>
      <c r="D33" s="802"/>
      <c r="E33" s="794"/>
    </row>
    <row r="34" spans="1:7" ht="23.25" thickTop="1" x14ac:dyDescent="0.55000000000000004">
      <c r="A34" s="795">
        <v>25</v>
      </c>
      <c r="B34" s="796" t="s">
        <v>21</v>
      </c>
      <c r="C34" s="797">
        <v>330100</v>
      </c>
      <c r="D34" s="803"/>
      <c r="E34" s="777"/>
    </row>
    <row r="35" spans="1:7" x14ac:dyDescent="0.55000000000000004">
      <c r="A35" s="787">
        <v>26</v>
      </c>
      <c r="B35" s="767" t="s">
        <v>22</v>
      </c>
      <c r="C35" s="788">
        <v>330200</v>
      </c>
      <c r="D35" s="789"/>
      <c r="E35" s="749"/>
    </row>
    <row r="36" spans="1:7" x14ac:dyDescent="0.55000000000000004">
      <c r="A36" s="787">
        <v>27</v>
      </c>
      <c r="B36" s="767" t="s">
        <v>23</v>
      </c>
      <c r="C36" s="788">
        <v>330300</v>
      </c>
      <c r="D36" s="752"/>
      <c r="E36" s="749"/>
    </row>
    <row r="37" spans="1:7" x14ac:dyDescent="0.55000000000000004">
      <c r="A37" s="787">
        <v>28</v>
      </c>
      <c r="B37" s="767" t="s">
        <v>106</v>
      </c>
      <c r="C37" s="788">
        <v>330400</v>
      </c>
      <c r="D37" s="801"/>
      <c r="E37" s="749"/>
    </row>
    <row r="38" spans="1:7" x14ac:dyDescent="0.55000000000000004">
      <c r="A38" s="787">
        <v>29</v>
      </c>
      <c r="B38" s="767" t="s">
        <v>107</v>
      </c>
      <c r="C38" s="788">
        <v>330500</v>
      </c>
      <c r="D38" s="756"/>
      <c r="E38" s="756"/>
    </row>
    <row r="39" spans="1:7" x14ac:dyDescent="0.55000000000000004">
      <c r="A39" s="787">
        <v>30</v>
      </c>
      <c r="B39" s="767" t="s">
        <v>24</v>
      </c>
      <c r="C39" s="788">
        <v>330600</v>
      </c>
      <c r="D39" s="801"/>
      <c r="E39" s="749"/>
    </row>
    <row r="40" spans="1:7" x14ac:dyDescent="0.55000000000000004">
      <c r="A40" s="787">
        <v>31</v>
      </c>
      <c r="B40" s="767" t="s">
        <v>25</v>
      </c>
      <c r="C40" s="788">
        <v>330700</v>
      </c>
      <c r="D40" s="789"/>
      <c r="E40" s="749"/>
    </row>
    <row r="41" spans="1:7" ht="23.25" thickBot="1" x14ac:dyDescent="0.6">
      <c r="A41" s="787">
        <v>32</v>
      </c>
      <c r="B41" s="767" t="s">
        <v>59</v>
      </c>
      <c r="C41" s="788">
        <v>330800</v>
      </c>
      <c r="D41" s="801"/>
      <c r="E41" s="749"/>
    </row>
    <row r="42" spans="1:7" ht="23.25" thickTop="1" x14ac:dyDescent="0.55000000000000004">
      <c r="A42" s="787">
        <v>33</v>
      </c>
      <c r="B42" s="767" t="s">
        <v>60</v>
      </c>
      <c r="C42" s="788">
        <v>330900</v>
      </c>
      <c r="D42" s="801"/>
      <c r="E42" s="749"/>
      <c r="G42" s="804"/>
    </row>
    <row r="43" spans="1:7" x14ac:dyDescent="0.55000000000000004">
      <c r="A43" s="787">
        <v>34</v>
      </c>
      <c r="B43" s="767" t="s">
        <v>108</v>
      </c>
      <c r="C43" s="788">
        <v>331000</v>
      </c>
      <c r="D43" s="756"/>
      <c r="E43" s="756"/>
    </row>
    <row r="44" spans="1:7" x14ac:dyDescent="0.55000000000000004">
      <c r="A44" s="787">
        <v>35</v>
      </c>
      <c r="B44" s="767" t="s">
        <v>51</v>
      </c>
      <c r="C44" s="788">
        <v>331100</v>
      </c>
      <c r="D44" s="805"/>
      <c r="E44" s="756"/>
    </row>
    <row r="45" spans="1:7" x14ac:dyDescent="0.55000000000000004">
      <c r="A45" s="787">
        <v>36</v>
      </c>
      <c r="B45" s="767" t="s">
        <v>52</v>
      </c>
      <c r="C45" s="788">
        <v>331200</v>
      </c>
      <c r="D45" s="752"/>
      <c r="E45" s="749"/>
    </row>
    <row r="46" spans="1:7" x14ac:dyDescent="0.55000000000000004">
      <c r="A46" s="787">
        <v>37</v>
      </c>
      <c r="B46" s="767" t="s">
        <v>109</v>
      </c>
      <c r="C46" s="788">
        <v>331300</v>
      </c>
      <c r="D46" s="801"/>
      <c r="E46" s="749"/>
    </row>
    <row r="47" spans="1:7" x14ac:dyDescent="0.55000000000000004">
      <c r="A47" s="787">
        <v>38</v>
      </c>
      <c r="B47" s="767" t="s">
        <v>26</v>
      </c>
      <c r="C47" s="788">
        <v>331400</v>
      </c>
      <c r="D47" s="756"/>
      <c r="E47" s="756"/>
    </row>
    <row r="48" spans="1:7" s="810" customFormat="1" x14ac:dyDescent="0.55000000000000004">
      <c r="A48" s="806">
        <v>39</v>
      </c>
      <c r="B48" s="767" t="s">
        <v>110</v>
      </c>
      <c r="C48" s="807">
        <v>331500</v>
      </c>
      <c r="D48" s="808"/>
      <c r="E48" s="808"/>
      <c r="F48" s="809"/>
      <c r="G48" s="809"/>
    </row>
    <row r="49" spans="1:7" s="812" customFormat="1" x14ac:dyDescent="0.55000000000000004">
      <c r="A49" s="806">
        <v>40</v>
      </c>
      <c r="B49" s="767" t="s">
        <v>111</v>
      </c>
      <c r="C49" s="807">
        <v>331600</v>
      </c>
      <c r="D49" s="811"/>
      <c r="E49" s="811"/>
    </row>
    <row r="50" spans="1:7" s="812" customFormat="1" x14ac:dyDescent="0.55000000000000004">
      <c r="A50" s="806">
        <v>41</v>
      </c>
      <c r="B50" s="767" t="s">
        <v>53</v>
      </c>
      <c r="C50" s="807">
        <v>331700</v>
      </c>
      <c r="D50" s="675"/>
      <c r="E50" s="675"/>
    </row>
    <row r="51" spans="1:7" s="812" customFormat="1" ht="23.25" thickBot="1" x14ac:dyDescent="0.6">
      <c r="A51" s="790"/>
      <c r="B51" s="791" t="s">
        <v>27</v>
      </c>
      <c r="C51" s="792">
        <v>533000</v>
      </c>
      <c r="D51" s="813"/>
      <c r="E51" s="813"/>
    </row>
    <row r="52" spans="1:7" s="819" customFormat="1" ht="24" thickTop="1" thickBot="1" x14ac:dyDescent="0.6">
      <c r="A52" s="814"/>
      <c r="B52" s="815" t="s">
        <v>28</v>
      </c>
      <c r="C52" s="816"/>
      <c r="D52" s="817"/>
      <c r="E52" s="817"/>
      <c r="F52" s="818"/>
      <c r="G52" s="818"/>
    </row>
    <row r="53" spans="1:7" ht="23.25" thickTop="1" x14ac:dyDescent="0.55000000000000004">
      <c r="A53" s="795"/>
      <c r="B53" s="820" t="s">
        <v>29</v>
      </c>
      <c r="C53" s="797">
        <v>534000</v>
      </c>
      <c r="D53" s="821"/>
      <c r="E53" s="822"/>
      <c r="F53" s="809"/>
      <c r="G53" s="809"/>
    </row>
    <row r="54" spans="1:7" s="825" customFormat="1" x14ac:dyDescent="0.55000000000000004">
      <c r="A54" s="787">
        <v>42</v>
      </c>
      <c r="B54" s="767" t="s">
        <v>30</v>
      </c>
      <c r="C54" s="788">
        <v>340100</v>
      </c>
      <c r="D54" s="823"/>
      <c r="E54" s="823"/>
      <c r="F54" s="824"/>
      <c r="G54" s="824"/>
    </row>
    <row r="55" spans="1:7" x14ac:dyDescent="0.55000000000000004">
      <c r="A55" s="787">
        <v>43</v>
      </c>
      <c r="B55" s="767" t="s">
        <v>31</v>
      </c>
      <c r="C55" s="788">
        <v>340200</v>
      </c>
      <c r="D55" s="752"/>
      <c r="E55" s="749"/>
    </row>
    <row r="56" spans="1:7" x14ac:dyDescent="0.55000000000000004">
      <c r="A56" s="787">
        <v>44</v>
      </c>
      <c r="B56" s="767" t="s">
        <v>32</v>
      </c>
      <c r="C56" s="788">
        <v>340300</v>
      </c>
      <c r="D56" s="826"/>
      <c r="E56" s="826"/>
    </row>
    <row r="57" spans="1:7" x14ac:dyDescent="0.55000000000000004">
      <c r="A57" s="787">
        <v>45</v>
      </c>
      <c r="B57" s="767" t="s">
        <v>33</v>
      </c>
      <c r="C57" s="788">
        <v>340400</v>
      </c>
      <c r="D57" s="752"/>
      <c r="E57" s="827"/>
    </row>
    <row r="58" spans="1:7" x14ac:dyDescent="0.55000000000000004">
      <c r="A58" s="787">
        <v>46</v>
      </c>
      <c r="B58" s="767" t="s">
        <v>120</v>
      </c>
      <c r="C58" s="788">
        <v>340500</v>
      </c>
      <c r="D58" s="752"/>
      <c r="E58" s="749"/>
    </row>
    <row r="59" spans="1:7" ht="19.5" customHeight="1" thickBot="1" x14ac:dyDescent="0.6">
      <c r="A59" s="828"/>
      <c r="B59" s="829" t="s">
        <v>34</v>
      </c>
      <c r="C59" s="830"/>
      <c r="D59" s="802"/>
      <c r="E59" s="794"/>
    </row>
    <row r="60" spans="1:7" ht="23.25" thickTop="1" x14ac:dyDescent="0.55000000000000004">
      <c r="A60" s="795"/>
      <c r="B60" s="820" t="s">
        <v>112</v>
      </c>
      <c r="C60" s="797">
        <v>560000</v>
      </c>
      <c r="D60" s="776"/>
      <c r="E60" s="777"/>
    </row>
    <row r="61" spans="1:7" x14ac:dyDescent="0.55000000000000004">
      <c r="A61" s="787">
        <v>47</v>
      </c>
      <c r="B61" s="767" t="s">
        <v>113</v>
      </c>
      <c r="C61" s="797">
        <v>610100</v>
      </c>
      <c r="D61" s="752"/>
      <c r="E61" s="749"/>
    </row>
    <row r="62" spans="1:7" x14ac:dyDescent="0.55000000000000004">
      <c r="A62" s="787">
        <v>48</v>
      </c>
      <c r="B62" s="767" t="s">
        <v>114</v>
      </c>
      <c r="C62" s="797">
        <v>610200</v>
      </c>
      <c r="D62" s="752"/>
      <c r="E62" s="749"/>
    </row>
    <row r="63" spans="1:7" x14ac:dyDescent="0.55000000000000004">
      <c r="A63" s="787">
        <v>49</v>
      </c>
      <c r="B63" s="767" t="s">
        <v>115</v>
      </c>
      <c r="C63" s="797">
        <v>610300</v>
      </c>
      <c r="D63" s="752"/>
      <c r="E63" s="749"/>
    </row>
    <row r="64" spans="1:7" x14ac:dyDescent="0.55000000000000004">
      <c r="A64" s="787">
        <v>50</v>
      </c>
      <c r="B64" s="800" t="s">
        <v>116</v>
      </c>
      <c r="C64" s="797">
        <v>610400</v>
      </c>
      <c r="D64" s="752"/>
      <c r="E64" s="749"/>
    </row>
    <row r="65" spans="1:5" ht="19.5" customHeight="1" thickBot="1" x14ac:dyDescent="0.6">
      <c r="A65" s="831"/>
      <c r="B65" s="829" t="s">
        <v>161</v>
      </c>
      <c r="C65" s="830"/>
      <c r="D65" s="802"/>
      <c r="E65" s="794"/>
    </row>
    <row r="66" spans="1:5" ht="23.25" thickTop="1" x14ac:dyDescent="0.55000000000000004">
      <c r="A66" s="832"/>
      <c r="B66" s="820" t="s">
        <v>117</v>
      </c>
      <c r="C66" s="807">
        <v>550000</v>
      </c>
      <c r="D66" s="776"/>
      <c r="E66" s="777"/>
    </row>
    <row r="67" spans="1:5" x14ac:dyDescent="0.55000000000000004">
      <c r="A67" s="787">
        <v>51</v>
      </c>
      <c r="B67" s="767" t="s">
        <v>118</v>
      </c>
      <c r="C67" s="788"/>
      <c r="D67" s="752"/>
      <c r="E67" s="749"/>
    </row>
    <row r="68" spans="1:5" ht="23.25" thickBot="1" x14ac:dyDescent="0.6">
      <c r="A68" s="833"/>
      <c r="B68" s="834" t="s">
        <v>162</v>
      </c>
      <c r="C68" s="835"/>
      <c r="D68" s="802"/>
      <c r="E68" s="794"/>
    </row>
    <row r="69" spans="1:5" ht="24" thickTop="1" thickBot="1" x14ac:dyDescent="0.6">
      <c r="A69" s="836"/>
      <c r="B69" s="837" t="s">
        <v>35</v>
      </c>
      <c r="C69" s="838"/>
      <c r="D69" s="839"/>
      <c r="E69" s="840"/>
    </row>
    <row r="70" spans="1:5" ht="23.25" thickTop="1" x14ac:dyDescent="0.55000000000000004">
      <c r="A70" s="841"/>
      <c r="B70" s="751" t="s">
        <v>119</v>
      </c>
      <c r="C70" s="842"/>
      <c r="D70" s="776"/>
      <c r="E70" s="777"/>
    </row>
    <row r="71" spans="1:5" x14ac:dyDescent="0.55000000000000004">
      <c r="A71" s="843"/>
      <c r="B71" s="844" t="s">
        <v>36</v>
      </c>
      <c r="C71" s="768">
        <v>541000</v>
      </c>
      <c r="D71" s="752"/>
      <c r="E71" s="749"/>
    </row>
    <row r="72" spans="1:5" x14ac:dyDescent="0.55000000000000004">
      <c r="A72" s="845">
        <v>52</v>
      </c>
      <c r="B72" s="755" t="s">
        <v>121</v>
      </c>
      <c r="C72" s="846">
        <v>410100</v>
      </c>
      <c r="D72" s="752"/>
      <c r="E72" s="749"/>
    </row>
    <row r="73" spans="1:5" x14ac:dyDescent="0.55000000000000004">
      <c r="A73" s="845">
        <v>53</v>
      </c>
      <c r="B73" s="755" t="s">
        <v>122</v>
      </c>
      <c r="C73" s="846">
        <v>410200</v>
      </c>
      <c r="D73" s="752"/>
      <c r="E73" s="749"/>
    </row>
    <row r="74" spans="1:5" x14ac:dyDescent="0.55000000000000004">
      <c r="A74" s="845">
        <v>54</v>
      </c>
      <c r="B74" s="755" t="s">
        <v>123</v>
      </c>
      <c r="C74" s="846">
        <v>410300</v>
      </c>
      <c r="D74" s="752"/>
      <c r="E74" s="749"/>
    </row>
    <row r="75" spans="1:5" x14ac:dyDescent="0.55000000000000004">
      <c r="A75" s="845">
        <v>55</v>
      </c>
      <c r="B75" s="755" t="s">
        <v>124</v>
      </c>
      <c r="C75" s="846">
        <v>410400</v>
      </c>
      <c r="D75" s="752"/>
      <c r="E75" s="749"/>
    </row>
    <row r="76" spans="1:5" x14ac:dyDescent="0.55000000000000004">
      <c r="A76" s="845">
        <v>56</v>
      </c>
      <c r="B76" s="755" t="s">
        <v>125</v>
      </c>
      <c r="C76" s="846">
        <v>410500</v>
      </c>
      <c r="D76" s="752"/>
      <c r="E76" s="749"/>
    </row>
    <row r="77" spans="1:5" x14ac:dyDescent="0.55000000000000004">
      <c r="A77" s="845">
        <v>57</v>
      </c>
      <c r="B77" s="755" t="s">
        <v>126</v>
      </c>
      <c r="C77" s="846">
        <v>410600</v>
      </c>
      <c r="D77" s="752"/>
      <c r="E77" s="749"/>
    </row>
    <row r="78" spans="1:5" x14ac:dyDescent="0.55000000000000004">
      <c r="A78" s="845">
        <v>58</v>
      </c>
      <c r="B78" s="755" t="s">
        <v>127</v>
      </c>
      <c r="C78" s="846">
        <v>410700</v>
      </c>
      <c r="D78" s="752"/>
      <c r="E78" s="749"/>
    </row>
    <row r="79" spans="1:5" x14ac:dyDescent="0.55000000000000004">
      <c r="A79" s="845">
        <v>59</v>
      </c>
      <c r="B79" s="755" t="s">
        <v>128</v>
      </c>
      <c r="C79" s="846">
        <v>410800</v>
      </c>
      <c r="D79" s="752"/>
      <c r="E79" s="749"/>
    </row>
    <row r="80" spans="1:5" x14ac:dyDescent="0.55000000000000004">
      <c r="A80" s="845">
        <v>60</v>
      </c>
      <c r="B80" s="755" t="s">
        <v>129</v>
      </c>
      <c r="C80" s="846">
        <v>410900</v>
      </c>
      <c r="D80" s="752"/>
      <c r="E80" s="749"/>
    </row>
    <row r="81" spans="1:5" x14ac:dyDescent="0.55000000000000004">
      <c r="A81" s="845">
        <v>61</v>
      </c>
      <c r="B81" s="755" t="s">
        <v>130</v>
      </c>
      <c r="C81" s="846">
        <v>411000</v>
      </c>
      <c r="D81" s="752"/>
      <c r="E81" s="749"/>
    </row>
    <row r="82" spans="1:5" x14ac:dyDescent="0.55000000000000004">
      <c r="A82" s="845">
        <v>62</v>
      </c>
      <c r="B82" s="755" t="s">
        <v>131</v>
      </c>
      <c r="C82" s="846">
        <v>411100</v>
      </c>
      <c r="D82" s="752"/>
      <c r="E82" s="749"/>
    </row>
    <row r="83" spans="1:5" x14ac:dyDescent="0.55000000000000004">
      <c r="A83" s="845">
        <v>63</v>
      </c>
      <c r="B83" s="755" t="s">
        <v>132</v>
      </c>
      <c r="C83" s="846">
        <v>411200</v>
      </c>
      <c r="D83" s="752"/>
      <c r="E83" s="749"/>
    </row>
    <row r="84" spans="1:5" x14ac:dyDescent="0.55000000000000004">
      <c r="A84" s="845">
        <v>64</v>
      </c>
      <c r="B84" s="755" t="s">
        <v>133</v>
      </c>
      <c r="C84" s="846">
        <v>411300</v>
      </c>
      <c r="D84" s="752"/>
      <c r="E84" s="749"/>
    </row>
    <row r="85" spans="1:5" x14ac:dyDescent="0.55000000000000004">
      <c r="A85" s="845">
        <v>65</v>
      </c>
      <c r="B85" s="755" t="s">
        <v>134</v>
      </c>
      <c r="C85" s="846">
        <v>411400</v>
      </c>
      <c r="D85" s="752"/>
      <c r="E85" s="749"/>
    </row>
    <row r="86" spans="1:5" x14ac:dyDescent="0.55000000000000004">
      <c r="A86" s="845">
        <v>66</v>
      </c>
      <c r="B86" s="755" t="s">
        <v>135</v>
      </c>
      <c r="C86" s="846">
        <v>411500</v>
      </c>
      <c r="D86" s="752"/>
      <c r="E86" s="749"/>
    </row>
    <row r="87" spans="1:5" x14ac:dyDescent="0.55000000000000004">
      <c r="A87" s="845">
        <v>67</v>
      </c>
      <c r="B87" s="755" t="s">
        <v>136</v>
      </c>
      <c r="C87" s="846">
        <v>411600</v>
      </c>
      <c r="D87" s="752"/>
      <c r="E87" s="749"/>
    </row>
    <row r="88" spans="1:5" x14ac:dyDescent="0.55000000000000004">
      <c r="A88" s="845">
        <v>68</v>
      </c>
      <c r="B88" s="755" t="s">
        <v>137</v>
      </c>
      <c r="C88" s="846">
        <v>411700</v>
      </c>
      <c r="D88" s="752"/>
      <c r="E88" s="749"/>
    </row>
    <row r="89" spans="1:5" ht="23.25" thickBot="1" x14ac:dyDescent="0.6">
      <c r="A89" s="845">
        <v>69</v>
      </c>
      <c r="B89" s="758" t="s">
        <v>138</v>
      </c>
      <c r="C89" s="846">
        <v>411800</v>
      </c>
      <c r="D89" s="759"/>
      <c r="E89" s="760"/>
    </row>
    <row r="90" spans="1:5" ht="23.25" thickBot="1" x14ac:dyDescent="0.6">
      <c r="A90" s="847"/>
      <c r="B90" s="848" t="s">
        <v>140</v>
      </c>
      <c r="C90" s="849"/>
      <c r="D90" s="769"/>
      <c r="E90" s="764"/>
    </row>
    <row r="91" spans="1:5" x14ac:dyDescent="0.55000000000000004">
      <c r="A91" s="806"/>
      <c r="B91" s="850" t="s">
        <v>37</v>
      </c>
      <c r="C91" s="807">
        <v>542000</v>
      </c>
      <c r="D91" s="776"/>
      <c r="E91" s="777"/>
    </row>
    <row r="92" spans="1:5" ht="23.25" thickBot="1" x14ac:dyDescent="0.6">
      <c r="A92" s="845">
        <v>70</v>
      </c>
      <c r="B92" s="851" t="s">
        <v>139</v>
      </c>
      <c r="C92" s="846"/>
      <c r="D92" s="759"/>
      <c r="E92" s="760"/>
    </row>
    <row r="93" spans="1:5" ht="23.25" thickBot="1" x14ac:dyDescent="0.6">
      <c r="A93" s="847"/>
      <c r="B93" s="848" t="s">
        <v>141</v>
      </c>
      <c r="C93" s="852"/>
      <c r="D93" s="769"/>
      <c r="E93" s="764"/>
    </row>
    <row r="94" spans="1:5" x14ac:dyDescent="0.55000000000000004">
      <c r="A94" s="865"/>
      <c r="B94" s="866" t="s">
        <v>38</v>
      </c>
      <c r="C94" s="867"/>
      <c r="D94" s="868"/>
      <c r="E94" s="869"/>
    </row>
    <row r="95" spans="1:5" x14ac:dyDescent="0.55000000000000004">
      <c r="A95" s="870"/>
      <c r="B95" s="870"/>
      <c r="C95" s="871"/>
      <c r="D95" s="863"/>
      <c r="E95" s="864"/>
    </row>
    <row r="96" spans="1:5" x14ac:dyDescent="0.55000000000000004">
      <c r="A96" s="870"/>
      <c r="B96" s="870"/>
      <c r="C96" s="871"/>
      <c r="D96" s="863"/>
      <c r="E96" s="864"/>
    </row>
    <row r="97" spans="1:5" x14ac:dyDescent="0.55000000000000004">
      <c r="A97" s="872"/>
      <c r="B97" s="873" t="s">
        <v>39</v>
      </c>
      <c r="C97" s="768">
        <v>510000</v>
      </c>
      <c r="D97" s="752"/>
      <c r="E97" s="749"/>
    </row>
    <row r="98" spans="1:5" x14ac:dyDescent="0.55000000000000004">
      <c r="A98" s="843">
        <v>71</v>
      </c>
      <c r="B98" s="767" t="s">
        <v>142</v>
      </c>
      <c r="C98" s="768">
        <v>110100</v>
      </c>
      <c r="D98" s="752"/>
      <c r="E98" s="749"/>
    </row>
    <row r="99" spans="1:5" x14ac:dyDescent="0.55000000000000004">
      <c r="A99" s="843">
        <v>72</v>
      </c>
      <c r="B99" s="767" t="s">
        <v>143</v>
      </c>
      <c r="C99" s="768">
        <v>110200</v>
      </c>
      <c r="D99" s="752"/>
      <c r="E99" s="749"/>
    </row>
    <row r="100" spans="1:5" x14ac:dyDescent="0.55000000000000004">
      <c r="A100" s="843">
        <v>73</v>
      </c>
      <c r="B100" s="767" t="s">
        <v>144</v>
      </c>
      <c r="C100" s="768">
        <v>110300</v>
      </c>
      <c r="D100" s="752"/>
      <c r="E100" s="749"/>
    </row>
    <row r="101" spans="1:5" x14ac:dyDescent="0.55000000000000004">
      <c r="A101" s="843">
        <v>74</v>
      </c>
      <c r="B101" s="767" t="s">
        <v>157</v>
      </c>
      <c r="C101" s="768">
        <v>110400</v>
      </c>
      <c r="D101" s="752"/>
      <c r="E101" s="749"/>
    </row>
    <row r="102" spans="1:5" x14ac:dyDescent="0.55000000000000004">
      <c r="A102" s="843">
        <v>75</v>
      </c>
      <c r="B102" s="767" t="s">
        <v>158</v>
      </c>
      <c r="C102" s="768">
        <v>110500</v>
      </c>
      <c r="D102" s="752"/>
      <c r="E102" s="749"/>
    </row>
    <row r="103" spans="1:5" x14ac:dyDescent="0.55000000000000004">
      <c r="A103" s="843">
        <v>76</v>
      </c>
      <c r="B103" s="767" t="s">
        <v>159</v>
      </c>
      <c r="C103" s="768">
        <v>110600</v>
      </c>
      <c r="D103" s="752"/>
      <c r="E103" s="749"/>
    </row>
    <row r="104" spans="1:5" x14ac:dyDescent="0.55000000000000004">
      <c r="A104" s="843">
        <v>77</v>
      </c>
      <c r="B104" s="767" t="s">
        <v>145</v>
      </c>
      <c r="C104" s="768">
        <v>110700</v>
      </c>
      <c r="D104" s="752"/>
      <c r="E104" s="749"/>
    </row>
    <row r="105" spans="1:5" x14ac:dyDescent="0.55000000000000004">
      <c r="A105" s="843">
        <v>78</v>
      </c>
      <c r="B105" s="767" t="s">
        <v>146</v>
      </c>
      <c r="C105" s="768">
        <v>110800</v>
      </c>
      <c r="D105" s="752"/>
      <c r="E105" s="749"/>
    </row>
    <row r="106" spans="1:5" x14ac:dyDescent="0.55000000000000004">
      <c r="A106" s="843">
        <v>79</v>
      </c>
      <c r="B106" s="767" t="s">
        <v>147</v>
      </c>
      <c r="C106" s="768">
        <v>110900</v>
      </c>
      <c r="D106" s="752"/>
      <c r="E106" s="749"/>
    </row>
    <row r="107" spans="1:5" x14ac:dyDescent="0.55000000000000004">
      <c r="A107" s="843">
        <v>80</v>
      </c>
      <c r="B107" s="767" t="s">
        <v>148</v>
      </c>
      <c r="C107" s="768">
        <v>111000</v>
      </c>
      <c r="D107" s="752"/>
      <c r="E107" s="749"/>
    </row>
    <row r="108" spans="1:5" x14ac:dyDescent="0.55000000000000004">
      <c r="A108" s="843">
        <v>81</v>
      </c>
      <c r="B108" s="767" t="s">
        <v>149</v>
      </c>
      <c r="C108" s="768">
        <v>111100</v>
      </c>
      <c r="D108" s="752"/>
      <c r="E108" s="749"/>
    </row>
    <row r="109" spans="1:5" x14ac:dyDescent="0.55000000000000004">
      <c r="A109" s="843">
        <v>82</v>
      </c>
      <c r="B109" s="767" t="s">
        <v>150</v>
      </c>
      <c r="C109" s="768">
        <v>111200</v>
      </c>
      <c r="D109" s="752"/>
      <c r="E109" s="749"/>
    </row>
    <row r="110" spans="1:5" x14ac:dyDescent="0.55000000000000004">
      <c r="A110" s="843">
        <v>83</v>
      </c>
      <c r="B110" s="767" t="s">
        <v>151</v>
      </c>
      <c r="C110" s="768">
        <v>120100</v>
      </c>
      <c r="D110" s="752"/>
      <c r="E110" s="749"/>
    </row>
    <row r="111" spans="1:5" x14ac:dyDescent="0.55000000000000004">
      <c r="A111" s="843">
        <v>84</v>
      </c>
      <c r="B111" s="767" t="s">
        <v>152</v>
      </c>
      <c r="C111" s="768">
        <v>120200</v>
      </c>
      <c r="D111" s="752"/>
      <c r="E111" s="749"/>
    </row>
    <row r="112" spans="1:5" x14ac:dyDescent="0.55000000000000004">
      <c r="A112" s="843">
        <v>85</v>
      </c>
      <c r="B112" s="767" t="s">
        <v>153</v>
      </c>
      <c r="C112" s="768">
        <v>120300</v>
      </c>
      <c r="D112" s="752"/>
      <c r="E112" s="749"/>
    </row>
    <row r="113" spans="1:5" x14ac:dyDescent="0.55000000000000004">
      <c r="A113" s="843">
        <v>86</v>
      </c>
      <c r="B113" s="767" t="s">
        <v>154</v>
      </c>
      <c r="C113" s="768">
        <v>120600</v>
      </c>
      <c r="D113" s="752"/>
      <c r="E113" s="749"/>
    </row>
    <row r="114" spans="1:5" x14ac:dyDescent="0.55000000000000004">
      <c r="A114" s="843">
        <v>87</v>
      </c>
      <c r="B114" s="158" t="s">
        <v>155</v>
      </c>
      <c r="C114" s="768">
        <v>120700</v>
      </c>
      <c r="D114" s="752"/>
      <c r="E114" s="749"/>
    </row>
    <row r="115" spans="1:5" ht="23.25" thickBot="1" x14ac:dyDescent="0.6">
      <c r="A115" s="806">
        <v>88</v>
      </c>
      <c r="B115" s="160" t="s">
        <v>156</v>
      </c>
      <c r="C115" s="807">
        <v>120900</v>
      </c>
      <c r="D115" s="759"/>
      <c r="E115" s="760"/>
    </row>
    <row r="116" spans="1:5" ht="23.25" thickBot="1" x14ac:dyDescent="0.6">
      <c r="A116" s="853"/>
      <c r="B116" s="854" t="s">
        <v>160</v>
      </c>
      <c r="C116" s="763"/>
      <c r="D116" s="769"/>
      <c r="E116" s="764"/>
    </row>
    <row r="117" spans="1:5" ht="23.25" thickBot="1" x14ac:dyDescent="0.6">
      <c r="A117" s="855"/>
      <c r="B117" s="856" t="s">
        <v>250</v>
      </c>
      <c r="C117" s="857"/>
      <c r="D117" s="858"/>
      <c r="E117" s="859"/>
    </row>
  </sheetData>
  <mergeCells count="5">
    <mergeCell ref="D2:D3"/>
    <mergeCell ref="E2:E3"/>
    <mergeCell ref="A1:F1"/>
    <mergeCell ref="A2:A3"/>
    <mergeCell ref="C2:C3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5"/>
  <sheetViews>
    <sheetView view="pageBreakPreview" zoomScale="80" zoomScaleNormal="57" zoomScaleSheetLayoutView="80" workbookViewId="0">
      <selection activeCell="B126" sqref="B126"/>
    </sheetView>
  </sheetViews>
  <sheetFormatPr defaultRowHeight="21.75" x14ac:dyDescent="0.5"/>
  <cols>
    <col min="1" max="1" width="4.140625" style="44" customWidth="1"/>
    <col min="2" max="2" width="26.42578125" style="1" customWidth="1"/>
    <col min="3" max="3" width="8.5703125" style="148" customWidth="1"/>
    <col min="4" max="4" width="9.28515625" style="45" customWidth="1"/>
    <col min="5" max="5" width="8" style="1" customWidth="1"/>
    <col min="6" max="6" width="9.140625" style="1" customWidth="1"/>
    <col min="7" max="7" width="9.28515625" style="1" customWidth="1"/>
    <col min="8" max="8" width="8.42578125" style="361" customWidth="1"/>
    <col min="9" max="9" width="10.5703125" style="1" customWidth="1"/>
    <col min="10" max="10" width="9.140625" style="1" customWidth="1"/>
    <col min="11" max="11" width="8.140625" style="362" customWidth="1"/>
    <col min="12" max="12" width="9.42578125" style="362" customWidth="1"/>
    <col min="13" max="13" width="8.85546875" style="362" customWidth="1"/>
    <col min="14" max="14" width="9.5703125" style="1" customWidth="1"/>
    <col min="15" max="249" width="9.140625" style="1"/>
    <col min="250" max="250" width="4.140625" style="1" customWidth="1"/>
    <col min="251" max="251" width="26.5703125" style="1" customWidth="1"/>
    <col min="252" max="252" width="4.7109375" style="1" customWidth="1"/>
    <col min="253" max="254" width="10.140625" style="1" customWidth="1"/>
    <col min="255" max="255" width="10.7109375" style="1" customWidth="1"/>
    <col min="256" max="258" width="10.140625" style="1" customWidth="1"/>
    <col min="259" max="259" width="10.28515625" style="1" customWidth="1"/>
    <col min="260" max="260" width="10.140625" style="1" customWidth="1"/>
    <col min="261" max="261" width="10" style="1" customWidth="1"/>
    <col min="262" max="262" width="10.28515625" style="1" customWidth="1"/>
    <col min="263" max="265" width="9.140625" style="1"/>
    <col min="266" max="266" width="9.28515625" style="1" customWidth="1"/>
    <col min="267" max="505" width="9.140625" style="1"/>
    <col min="506" max="506" width="4.140625" style="1" customWidth="1"/>
    <col min="507" max="507" width="26.5703125" style="1" customWidth="1"/>
    <col min="508" max="508" width="4.7109375" style="1" customWidth="1"/>
    <col min="509" max="510" width="10.140625" style="1" customWidth="1"/>
    <col min="511" max="511" width="10.7109375" style="1" customWidth="1"/>
    <col min="512" max="514" width="10.140625" style="1" customWidth="1"/>
    <col min="515" max="515" width="10.28515625" style="1" customWidth="1"/>
    <col min="516" max="516" width="10.140625" style="1" customWidth="1"/>
    <col min="517" max="517" width="10" style="1" customWidth="1"/>
    <col min="518" max="518" width="10.28515625" style="1" customWidth="1"/>
    <col min="519" max="521" width="9.140625" style="1"/>
    <col min="522" max="522" width="9.28515625" style="1" customWidth="1"/>
    <col min="523" max="761" width="9.140625" style="1"/>
    <col min="762" max="762" width="4.140625" style="1" customWidth="1"/>
    <col min="763" max="763" width="26.5703125" style="1" customWidth="1"/>
    <col min="764" max="764" width="4.7109375" style="1" customWidth="1"/>
    <col min="765" max="766" width="10.140625" style="1" customWidth="1"/>
    <col min="767" max="767" width="10.7109375" style="1" customWidth="1"/>
    <col min="768" max="770" width="10.140625" style="1" customWidth="1"/>
    <col min="771" max="771" width="10.28515625" style="1" customWidth="1"/>
    <col min="772" max="772" width="10.140625" style="1" customWidth="1"/>
    <col min="773" max="773" width="10" style="1" customWidth="1"/>
    <col min="774" max="774" width="10.28515625" style="1" customWidth="1"/>
    <col min="775" max="777" width="9.140625" style="1"/>
    <col min="778" max="778" width="9.28515625" style="1" customWidth="1"/>
    <col min="779" max="1017" width="9.140625" style="1"/>
    <col min="1018" max="1018" width="4.140625" style="1" customWidth="1"/>
    <col min="1019" max="1019" width="26.5703125" style="1" customWidth="1"/>
    <col min="1020" max="1020" width="4.7109375" style="1" customWidth="1"/>
    <col min="1021" max="1022" width="10.140625" style="1" customWidth="1"/>
    <col min="1023" max="1023" width="10.7109375" style="1" customWidth="1"/>
    <col min="1024" max="1026" width="10.140625" style="1" customWidth="1"/>
    <col min="1027" max="1027" width="10.28515625" style="1" customWidth="1"/>
    <col min="1028" max="1028" width="10.140625" style="1" customWidth="1"/>
    <col min="1029" max="1029" width="10" style="1" customWidth="1"/>
    <col min="1030" max="1030" width="10.28515625" style="1" customWidth="1"/>
    <col min="1031" max="1033" width="9.140625" style="1"/>
    <col min="1034" max="1034" width="9.28515625" style="1" customWidth="1"/>
    <col min="1035" max="1273" width="9.140625" style="1"/>
    <col min="1274" max="1274" width="4.140625" style="1" customWidth="1"/>
    <col min="1275" max="1275" width="26.5703125" style="1" customWidth="1"/>
    <col min="1276" max="1276" width="4.7109375" style="1" customWidth="1"/>
    <col min="1277" max="1278" width="10.140625" style="1" customWidth="1"/>
    <col min="1279" max="1279" width="10.7109375" style="1" customWidth="1"/>
    <col min="1280" max="1282" width="10.140625" style="1" customWidth="1"/>
    <col min="1283" max="1283" width="10.28515625" style="1" customWidth="1"/>
    <col min="1284" max="1284" width="10.140625" style="1" customWidth="1"/>
    <col min="1285" max="1285" width="10" style="1" customWidth="1"/>
    <col min="1286" max="1286" width="10.28515625" style="1" customWidth="1"/>
    <col min="1287" max="1289" width="9.140625" style="1"/>
    <col min="1290" max="1290" width="9.28515625" style="1" customWidth="1"/>
    <col min="1291" max="1529" width="9.140625" style="1"/>
    <col min="1530" max="1530" width="4.140625" style="1" customWidth="1"/>
    <col min="1531" max="1531" width="26.5703125" style="1" customWidth="1"/>
    <col min="1532" max="1532" width="4.7109375" style="1" customWidth="1"/>
    <col min="1533" max="1534" width="10.140625" style="1" customWidth="1"/>
    <col min="1535" max="1535" width="10.7109375" style="1" customWidth="1"/>
    <col min="1536" max="1538" width="10.140625" style="1" customWidth="1"/>
    <col min="1539" max="1539" width="10.28515625" style="1" customWidth="1"/>
    <col min="1540" max="1540" width="10.140625" style="1" customWidth="1"/>
    <col min="1541" max="1541" width="10" style="1" customWidth="1"/>
    <col min="1542" max="1542" width="10.28515625" style="1" customWidth="1"/>
    <col min="1543" max="1545" width="9.140625" style="1"/>
    <col min="1546" max="1546" width="9.28515625" style="1" customWidth="1"/>
    <col min="1547" max="1785" width="9.140625" style="1"/>
    <col min="1786" max="1786" width="4.140625" style="1" customWidth="1"/>
    <col min="1787" max="1787" width="26.5703125" style="1" customWidth="1"/>
    <col min="1788" max="1788" width="4.7109375" style="1" customWidth="1"/>
    <col min="1789" max="1790" width="10.140625" style="1" customWidth="1"/>
    <col min="1791" max="1791" width="10.7109375" style="1" customWidth="1"/>
    <col min="1792" max="1794" width="10.140625" style="1" customWidth="1"/>
    <col min="1795" max="1795" width="10.28515625" style="1" customWidth="1"/>
    <col min="1796" max="1796" width="10.140625" style="1" customWidth="1"/>
    <col min="1797" max="1797" width="10" style="1" customWidth="1"/>
    <col min="1798" max="1798" width="10.28515625" style="1" customWidth="1"/>
    <col min="1799" max="1801" width="9.140625" style="1"/>
    <col min="1802" max="1802" width="9.28515625" style="1" customWidth="1"/>
    <col min="1803" max="2041" width="9.140625" style="1"/>
    <col min="2042" max="2042" width="4.140625" style="1" customWidth="1"/>
    <col min="2043" max="2043" width="26.5703125" style="1" customWidth="1"/>
    <col min="2044" max="2044" width="4.7109375" style="1" customWidth="1"/>
    <col min="2045" max="2046" width="10.140625" style="1" customWidth="1"/>
    <col min="2047" max="2047" width="10.7109375" style="1" customWidth="1"/>
    <col min="2048" max="2050" width="10.140625" style="1" customWidth="1"/>
    <col min="2051" max="2051" width="10.28515625" style="1" customWidth="1"/>
    <col min="2052" max="2052" width="10.140625" style="1" customWidth="1"/>
    <col min="2053" max="2053" width="10" style="1" customWidth="1"/>
    <col min="2054" max="2054" width="10.28515625" style="1" customWidth="1"/>
    <col min="2055" max="2057" width="9.140625" style="1"/>
    <col min="2058" max="2058" width="9.28515625" style="1" customWidth="1"/>
    <col min="2059" max="2297" width="9.140625" style="1"/>
    <col min="2298" max="2298" width="4.140625" style="1" customWidth="1"/>
    <col min="2299" max="2299" width="26.5703125" style="1" customWidth="1"/>
    <col min="2300" max="2300" width="4.7109375" style="1" customWidth="1"/>
    <col min="2301" max="2302" width="10.140625" style="1" customWidth="1"/>
    <col min="2303" max="2303" width="10.7109375" style="1" customWidth="1"/>
    <col min="2304" max="2306" width="10.140625" style="1" customWidth="1"/>
    <col min="2307" max="2307" width="10.28515625" style="1" customWidth="1"/>
    <col min="2308" max="2308" width="10.140625" style="1" customWidth="1"/>
    <col min="2309" max="2309" width="10" style="1" customWidth="1"/>
    <col min="2310" max="2310" width="10.28515625" style="1" customWidth="1"/>
    <col min="2311" max="2313" width="9.140625" style="1"/>
    <col min="2314" max="2314" width="9.28515625" style="1" customWidth="1"/>
    <col min="2315" max="2553" width="9.140625" style="1"/>
    <col min="2554" max="2554" width="4.140625" style="1" customWidth="1"/>
    <col min="2555" max="2555" width="26.5703125" style="1" customWidth="1"/>
    <col min="2556" max="2556" width="4.7109375" style="1" customWidth="1"/>
    <col min="2557" max="2558" width="10.140625" style="1" customWidth="1"/>
    <col min="2559" max="2559" width="10.7109375" style="1" customWidth="1"/>
    <col min="2560" max="2562" width="10.140625" style="1" customWidth="1"/>
    <col min="2563" max="2563" width="10.28515625" style="1" customWidth="1"/>
    <col min="2564" max="2564" width="10.140625" style="1" customWidth="1"/>
    <col min="2565" max="2565" width="10" style="1" customWidth="1"/>
    <col min="2566" max="2566" width="10.28515625" style="1" customWidth="1"/>
    <col min="2567" max="2569" width="9.140625" style="1"/>
    <col min="2570" max="2570" width="9.28515625" style="1" customWidth="1"/>
    <col min="2571" max="2809" width="9.140625" style="1"/>
    <col min="2810" max="2810" width="4.140625" style="1" customWidth="1"/>
    <col min="2811" max="2811" width="26.5703125" style="1" customWidth="1"/>
    <col min="2812" max="2812" width="4.7109375" style="1" customWidth="1"/>
    <col min="2813" max="2814" width="10.140625" style="1" customWidth="1"/>
    <col min="2815" max="2815" width="10.7109375" style="1" customWidth="1"/>
    <col min="2816" max="2818" width="10.140625" style="1" customWidth="1"/>
    <col min="2819" max="2819" width="10.28515625" style="1" customWidth="1"/>
    <col min="2820" max="2820" width="10.140625" style="1" customWidth="1"/>
    <col min="2821" max="2821" width="10" style="1" customWidth="1"/>
    <col min="2822" max="2822" width="10.28515625" style="1" customWidth="1"/>
    <col min="2823" max="2825" width="9.140625" style="1"/>
    <col min="2826" max="2826" width="9.28515625" style="1" customWidth="1"/>
    <col min="2827" max="3065" width="9.140625" style="1"/>
    <col min="3066" max="3066" width="4.140625" style="1" customWidth="1"/>
    <col min="3067" max="3067" width="26.5703125" style="1" customWidth="1"/>
    <col min="3068" max="3068" width="4.7109375" style="1" customWidth="1"/>
    <col min="3069" max="3070" width="10.140625" style="1" customWidth="1"/>
    <col min="3071" max="3071" width="10.7109375" style="1" customWidth="1"/>
    <col min="3072" max="3074" width="10.140625" style="1" customWidth="1"/>
    <col min="3075" max="3075" width="10.28515625" style="1" customWidth="1"/>
    <col min="3076" max="3076" width="10.140625" style="1" customWidth="1"/>
    <col min="3077" max="3077" width="10" style="1" customWidth="1"/>
    <col min="3078" max="3078" width="10.28515625" style="1" customWidth="1"/>
    <col min="3079" max="3081" width="9.140625" style="1"/>
    <col min="3082" max="3082" width="9.28515625" style="1" customWidth="1"/>
    <col min="3083" max="3321" width="9.140625" style="1"/>
    <col min="3322" max="3322" width="4.140625" style="1" customWidth="1"/>
    <col min="3323" max="3323" width="26.5703125" style="1" customWidth="1"/>
    <col min="3324" max="3324" width="4.7109375" style="1" customWidth="1"/>
    <col min="3325" max="3326" width="10.140625" style="1" customWidth="1"/>
    <col min="3327" max="3327" width="10.7109375" style="1" customWidth="1"/>
    <col min="3328" max="3330" width="10.140625" style="1" customWidth="1"/>
    <col min="3331" max="3331" width="10.28515625" style="1" customWidth="1"/>
    <col min="3332" max="3332" width="10.140625" style="1" customWidth="1"/>
    <col min="3333" max="3333" width="10" style="1" customWidth="1"/>
    <col min="3334" max="3334" width="10.28515625" style="1" customWidth="1"/>
    <col min="3335" max="3337" width="9.140625" style="1"/>
    <col min="3338" max="3338" width="9.28515625" style="1" customWidth="1"/>
    <col min="3339" max="3577" width="9.140625" style="1"/>
    <col min="3578" max="3578" width="4.140625" style="1" customWidth="1"/>
    <col min="3579" max="3579" width="26.5703125" style="1" customWidth="1"/>
    <col min="3580" max="3580" width="4.7109375" style="1" customWidth="1"/>
    <col min="3581" max="3582" width="10.140625" style="1" customWidth="1"/>
    <col min="3583" max="3583" width="10.7109375" style="1" customWidth="1"/>
    <col min="3584" max="3586" width="10.140625" style="1" customWidth="1"/>
    <col min="3587" max="3587" width="10.28515625" style="1" customWidth="1"/>
    <col min="3588" max="3588" width="10.140625" style="1" customWidth="1"/>
    <col min="3589" max="3589" width="10" style="1" customWidth="1"/>
    <col min="3590" max="3590" width="10.28515625" style="1" customWidth="1"/>
    <col min="3591" max="3593" width="9.140625" style="1"/>
    <col min="3594" max="3594" width="9.28515625" style="1" customWidth="1"/>
    <col min="3595" max="3833" width="9.140625" style="1"/>
    <col min="3834" max="3834" width="4.140625" style="1" customWidth="1"/>
    <col min="3835" max="3835" width="26.5703125" style="1" customWidth="1"/>
    <col min="3836" max="3836" width="4.7109375" style="1" customWidth="1"/>
    <col min="3837" max="3838" width="10.140625" style="1" customWidth="1"/>
    <col min="3839" max="3839" width="10.7109375" style="1" customWidth="1"/>
    <col min="3840" max="3842" width="10.140625" style="1" customWidth="1"/>
    <col min="3843" max="3843" width="10.28515625" style="1" customWidth="1"/>
    <col min="3844" max="3844" width="10.140625" style="1" customWidth="1"/>
    <col min="3845" max="3845" width="10" style="1" customWidth="1"/>
    <col min="3846" max="3846" width="10.28515625" style="1" customWidth="1"/>
    <col min="3847" max="3849" width="9.140625" style="1"/>
    <col min="3850" max="3850" width="9.28515625" style="1" customWidth="1"/>
    <col min="3851" max="4089" width="9.140625" style="1"/>
    <col min="4090" max="4090" width="4.140625" style="1" customWidth="1"/>
    <col min="4091" max="4091" width="26.5703125" style="1" customWidth="1"/>
    <col min="4092" max="4092" width="4.7109375" style="1" customWidth="1"/>
    <col min="4093" max="4094" width="10.140625" style="1" customWidth="1"/>
    <col min="4095" max="4095" width="10.7109375" style="1" customWidth="1"/>
    <col min="4096" max="4098" width="10.140625" style="1" customWidth="1"/>
    <col min="4099" max="4099" width="10.28515625" style="1" customWidth="1"/>
    <col min="4100" max="4100" width="10.140625" style="1" customWidth="1"/>
    <col min="4101" max="4101" width="10" style="1" customWidth="1"/>
    <col min="4102" max="4102" width="10.28515625" style="1" customWidth="1"/>
    <col min="4103" max="4105" width="9.140625" style="1"/>
    <col min="4106" max="4106" width="9.28515625" style="1" customWidth="1"/>
    <col min="4107" max="4345" width="9.140625" style="1"/>
    <col min="4346" max="4346" width="4.140625" style="1" customWidth="1"/>
    <col min="4347" max="4347" width="26.5703125" style="1" customWidth="1"/>
    <col min="4348" max="4348" width="4.7109375" style="1" customWidth="1"/>
    <col min="4349" max="4350" width="10.140625" style="1" customWidth="1"/>
    <col min="4351" max="4351" width="10.7109375" style="1" customWidth="1"/>
    <col min="4352" max="4354" width="10.140625" style="1" customWidth="1"/>
    <col min="4355" max="4355" width="10.28515625" style="1" customWidth="1"/>
    <col min="4356" max="4356" width="10.140625" style="1" customWidth="1"/>
    <col min="4357" max="4357" width="10" style="1" customWidth="1"/>
    <col min="4358" max="4358" width="10.28515625" style="1" customWidth="1"/>
    <col min="4359" max="4361" width="9.140625" style="1"/>
    <col min="4362" max="4362" width="9.28515625" style="1" customWidth="1"/>
    <col min="4363" max="4601" width="9.140625" style="1"/>
    <col min="4602" max="4602" width="4.140625" style="1" customWidth="1"/>
    <col min="4603" max="4603" width="26.5703125" style="1" customWidth="1"/>
    <col min="4604" max="4604" width="4.7109375" style="1" customWidth="1"/>
    <col min="4605" max="4606" width="10.140625" style="1" customWidth="1"/>
    <col min="4607" max="4607" width="10.7109375" style="1" customWidth="1"/>
    <col min="4608" max="4610" width="10.140625" style="1" customWidth="1"/>
    <col min="4611" max="4611" width="10.28515625" style="1" customWidth="1"/>
    <col min="4612" max="4612" width="10.140625" style="1" customWidth="1"/>
    <col min="4613" max="4613" width="10" style="1" customWidth="1"/>
    <col min="4614" max="4614" width="10.28515625" style="1" customWidth="1"/>
    <col min="4615" max="4617" width="9.140625" style="1"/>
    <col min="4618" max="4618" width="9.28515625" style="1" customWidth="1"/>
    <col min="4619" max="4857" width="9.140625" style="1"/>
    <col min="4858" max="4858" width="4.140625" style="1" customWidth="1"/>
    <col min="4859" max="4859" width="26.5703125" style="1" customWidth="1"/>
    <col min="4860" max="4860" width="4.7109375" style="1" customWidth="1"/>
    <col min="4861" max="4862" width="10.140625" style="1" customWidth="1"/>
    <col min="4863" max="4863" width="10.7109375" style="1" customWidth="1"/>
    <col min="4864" max="4866" width="10.140625" style="1" customWidth="1"/>
    <col min="4867" max="4867" width="10.28515625" style="1" customWidth="1"/>
    <col min="4868" max="4868" width="10.140625" style="1" customWidth="1"/>
    <col min="4869" max="4869" width="10" style="1" customWidth="1"/>
    <col min="4870" max="4870" width="10.28515625" style="1" customWidth="1"/>
    <col min="4871" max="4873" width="9.140625" style="1"/>
    <col min="4874" max="4874" width="9.28515625" style="1" customWidth="1"/>
    <col min="4875" max="5113" width="9.140625" style="1"/>
    <col min="5114" max="5114" width="4.140625" style="1" customWidth="1"/>
    <col min="5115" max="5115" width="26.5703125" style="1" customWidth="1"/>
    <col min="5116" max="5116" width="4.7109375" style="1" customWidth="1"/>
    <col min="5117" max="5118" width="10.140625" style="1" customWidth="1"/>
    <col min="5119" max="5119" width="10.7109375" style="1" customWidth="1"/>
    <col min="5120" max="5122" width="10.140625" style="1" customWidth="1"/>
    <col min="5123" max="5123" width="10.28515625" style="1" customWidth="1"/>
    <col min="5124" max="5124" width="10.140625" style="1" customWidth="1"/>
    <col min="5125" max="5125" width="10" style="1" customWidth="1"/>
    <col min="5126" max="5126" width="10.28515625" style="1" customWidth="1"/>
    <col min="5127" max="5129" width="9.140625" style="1"/>
    <col min="5130" max="5130" width="9.28515625" style="1" customWidth="1"/>
    <col min="5131" max="5369" width="9.140625" style="1"/>
    <col min="5370" max="5370" width="4.140625" style="1" customWidth="1"/>
    <col min="5371" max="5371" width="26.5703125" style="1" customWidth="1"/>
    <col min="5372" max="5372" width="4.7109375" style="1" customWidth="1"/>
    <col min="5373" max="5374" width="10.140625" style="1" customWidth="1"/>
    <col min="5375" max="5375" width="10.7109375" style="1" customWidth="1"/>
    <col min="5376" max="5378" width="10.140625" style="1" customWidth="1"/>
    <col min="5379" max="5379" width="10.28515625" style="1" customWidth="1"/>
    <col min="5380" max="5380" width="10.140625" style="1" customWidth="1"/>
    <col min="5381" max="5381" width="10" style="1" customWidth="1"/>
    <col min="5382" max="5382" width="10.28515625" style="1" customWidth="1"/>
    <col min="5383" max="5385" width="9.140625" style="1"/>
    <col min="5386" max="5386" width="9.28515625" style="1" customWidth="1"/>
    <col min="5387" max="5625" width="9.140625" style="1"/>
    <col min="5626" max="5626" width="4.140625" style="1" customWidth="1"/>
    <col min="5627" max="5627" width="26.5703125" style="1" customWidth="1"/>
    <col min="5628" max="5628" width="4.7109375" style="1" customWidth="1"/>
    <col min="5629" max="5630" width="10.140625" style="1" customWidth="1"/>
    <col min="5631" max="5631" width="10.7109375" style="1" customWidth="1"/>
    <col min="5632" max="5634" width="10.140625" style="1" customWidth="1"/>
    <col min="5635" max="5635" width="10.28515625" style="1" customWidth="1"/>
    <col min="5636" max="5636" width="10.140625" style="1" customWidth="1"/>
    <col min="5637" max="5637" width="10" style="1" customWidth="1"/>
    <col min="5638" max="5638" width="10.28515625" style="1" customWidth="1"/>
    <col min="5639" max="5641" width="9.140625" style="1"/>
    <col min="5642" max="5642" width="9.28515625" style="1" customWidth="1"/>
    <col min="5643" max="5881" width="9.140625" style="1"/>
    <col min="5882" max="5882" width="4.140625" style="1" customWidth="1"/>
    <col min="5883" max="5883" width="26.5703125" style="1" customWidth="1"/>
    <col min="5884" max="5884" width="4.7109375" style="1" customWidth="1"/>
    <col min="5885" max="5886" width="10.140625" style="1" customWidth="1"/>
    <col min="5887" max="5887" width="10.7109375" style="1" customWidth="1"/>
    <col min="5888" max="5890" width="10.140625" style="1" customWidth="1"/>
    <col min="5891" max="5891" width="10.28515625" style="1" customWidth="1"/>
    <col min="5892" max="5892" width="10.140625" style="1" customWidth="1"/>
    <col min="5893" max="5893" width="10" style="1" customWidth="1"/>
    <col min="5894" max="5894" width="10.28515625" style="1" customWidth="1"/>
    <col min="5895" max="5897" width="9.140625" style="1"/>
    <col min="5898" max="5898" width="9.28515625" style="1" customWidth="1"/>
    <col min="5899" max="6137" width="9.140625" style="1"/>
    <col min="6138" max="6138" width="4.140625" style="1" customWidth="1"/>
    <col min="6139" max="6139" width="26.5703125" style="1" customWidth="1"/>
    <col min="6140" max="6140" width="4.7109375" style="1" customWidth="1"/>
    <col min="6141" max="6142" width="10.140625" style="1" customWidth="1"/>
    <col min="6143" max="6143" width="10.7109375" style="1" customWidth="1"/>
    <col min="6144" max="6146" width="10.140625" style="1" customWidth="1"/>
    <col min="6147" max="6147" width="10.28515625" style="1" customWidth="1"/>
    <col min="6148" max="6148" width="10.140625" style="1" customWidth="1"/>
    <col min="6149" max="6149" width="10" style="1" customWidth="1"/>
    <col min="6150" max="6150" width="10.28515625" style="1" customWidth="1"/>
    <col min="6151" max="6153" width="9.140625" style="1"/>
    <col min="6154" max="6154" width="9.28515625" style="1" customWidth="1"/>
    <col min="6155" max="6393" width="9.140625" style="1"/>
    <col min="6394" max="6394" width="4.140625" style="1" customWidth="1"/>
    <col min="6395" max="6395" width="26.5703125" style="1" customWidth="1"/>
    <col min="6396" max="6396" width="4.7109375" style="1" customWidth="1"/>
    <col min="6397" max="6398" width="10.140625" style="1" customWidth="1"/>
    <col min="6399" max="6399" width="10.7109375" style="1" customWidth="1"/>
    <col min="6400" max="6402" width="10.140625" style="1" customWidth="1"/>
    <col min="6403" max="6403" width="10.28515625" style="1" customWidth="1"/>
    <col min="6404" max="6404" width="10.140625" style="1" customWidth="1"/>
    <col min="6405" max="6405" width="10" style="1" customWidth="1"/>
    <col min="6406" max="6406" width="10.28515625" style="1" customWidth="1"/>
    <col min="6407" max="6409" width="9.140625" style="1"/>
    <col min="6410" max="6410" width="9.28515625" style="1" customWidth="1"/>
    <col min="6411" max="6649" width="9.140625" style="1"/>
    <col min="6650" max="6650" width="4.140625" style="1" customWidth="1"/>
    <col min="6651" max="6651" width="26.5703125" style="1" customWidth="1"/>
    <col min="6652" max="6652" width="4.7109375" style="1" customWidth="1"/>
    <col min="6653" max="6654" width="10.140625" style="1" customWidth="1"/>
    <col min="6655" max="6655" width="10.7109375" style="1" customWidth="1"/>
    <col min="6656" max="6658" width="10.140625" style="1" customWidth="1"/>
    <col min="6659" max="6659" width="10.28515625" style="1" customWidth="1"/>
    <col min="6660" max="6660" width="10.140625" style="1" customWidth="1"/>
    <col min="6661" max="6661" width="10" style="1" customWidth="1"/>
    <col min="6662" max="6662" width="10.28515625" style="1" customWidth="1"/>
    <col min="6663" max="6665" width="9.140625" style="1"/>
    <col min="6666" max="6666" width="9.28515625" style="1" customWidth="1"/>
    <col min="6667" max="6905" width="9.140625" style="1"/>
    <col min="6906" max="6906" width="4.140625" style="1" customWidth="1"/>
    <col min="6907" max="6907" width="26.5703125" style="1" customWidth="1"/>
    <col min="6908" max="6908" width="4.7109375" style="1" customWidth="1"/>
    <col min="6909" max="6910" width="10.140625" style="1" customWidth="1"/>
    <col min="6911" max="6911" width="10.7109375" style="1" customWidth="1"/>
    <col min="6912" max="6914" width="10.140625" style="1" customWidth="1"/>
    <col min="6915" max="6915" width="10.28515625" style="1" customWidth="1"/>
    <col min="6916" max="6916" width="10.140625" style="1" customWidth="1"/>
    <col min="6917" max="6917" width="10" style="1" customWidth="1"/>
    <col min="6918" max="6918" width="10.28515625" style="1" customWidth="1"/>
    <col min="6919" max="6921" width="9.140625" style="1"/>
    <col min="6922" max="6922" width="9.28515625" style="1" customWidth="1"/>
    <col min="6923" max="7161" width="9.140625" style="1"/>
    <col min="7162" max="7162" width="4.140625" style="1" customWidth="1"/>
    <col min="7163" max="7163" width="26.5703125" style="1" customWidth="1"/>
    <col min="7164" max="7164" width="4.7109375" style="1" customWidth="1"/>
    <col min="7165" max="7166" width="10.140625" style="1" customWidth="1"/>
    <col min="7167" max="7167" width="10.7109375" style="1" customWidth="1"/>
    <col min="7168" max="7170" width="10.140625" style="1" customWidth="1"/>
    <col min="7171" max="7171" width="10.28515625" style="1" customWidth="1"/>
    <col min="7172" max="7172" width="10.140625" style="1" customWidth="1"/>
    <col min="7173" max="7173" width="10" style="1" customWidth="1"/>
    <col min="7174" max="7174" width="10.28515625" style="1" customWidth="1"/>
    <col min="7175" max="7177" width="9.140625" style="1"/>
    <col min="7178" max="7178" width="9.28515625" style="1" customWidth="1"/>
    <col min="7179" max="7417" width="9.140625" style="1"/>
    <col min="7418" max="7418" width="4.140625" style="1" customWidth="1"/>
    <col min="7419" max="7419" width="26.5703125" style="1" customWidth="1"/>
    <col min="7420" max="7420" width="4.7109375" style="1" customWidth="1"/>
    <col min="7421" max="7422" width="10.140625" style="1" customWidth="1"/>
    <col min="7423" max="7423" width="10.7109375" style="1" customWidth="1"/>
    <col min="7424" max="7426" width="10.140625" style="1" customWidth="1"/>
    <col min="7427" max="7427" width="10.28515625" style="1" customWidth="1"/>
    <col min="7428" max="7428" width="10.140625" style="1" customWidth="1"/>
    <col min="7429" max="7429" width="10" style="1" customWidth="1"/>
    <col min="7430" max="7430" width="10.28515625" style="1" customWidth="1"/>
    <col min="7431" max="7433" width="9.140625" style="1"/>
    <col min="7434" max="7434" width="9.28515625" style="1" customWidth="1"/>
    <col min="7435" max="7673" width="9.140625" style="1"/>
    <col min="7674" max="7674" width="4.140625" style="1" customWidth="1"/>
    <col min="7675" max="7675" width="26.5703125" style="1" customWidth="1"/>
    <col min="7676" max="7676" width="4.7109375" style="1" customWidth="1"/>
    <col min="7677" max="7678" width="10.140625" style="1" customWidth="1"/>
    <col min="7679" max="7679" width="10.7109375" style="1" customWidth="1"/>
    <col min="7680" max="7682" width="10.140625" style="1" customWidth="1"/>
    <col min="7683" max="7683" width="10.28515625" style="1" customWidth="1"/>
    <col min="7684" max="7684" width="10.140625" style="1" customWidth="1"/>
    <col min="7685" max="7685" width="10" style="1" customWidth="1"/>
    <col min="7686" max="7686" width="10.28515625" style="1" customWidth="1"/>
    <col min="7687" max="7689" width="9.140625" style="1"/>
    <col min="7690" max="7690" width="9.28515625" style="1" customWidth="1"/>
    <col min="7691" max="7929" width="9.140625" style="1"/>
    <col min="7930" max="7930" width="4.140625" style="1" customWidth="1"/>
    <col min="7931" max="7931" width="26.5703125" style="1" customWidth="1"/>
    <col min="7932" max="7932" width="4.7109375" style="1" customWidth="1"/>
    <col min="7933" max="7934" width="10.140625" style="1" customWidth="1"/>
    <col min="7935" max="7935" width="10.7109375" style="1" customWidth="1"/>
    <col min="7936" max="7938" width="10.140625" style="1" customWidth="1"/>
    <col min="7939" max="7939" width="10.28515625" style="1" customWidth="1"/>
    <col min="7940" max="7940" width="10.140625" style="1" customWidth="1"/>
    <col min="7941" max="7941" width="10" style="1" customWidth="1"/>
    <col min="7942" max="7942" width="10.28515625" style="1" customWidth="1"/>
    <col min="7943" max="7945" width="9.140625" style="1"/>
    <col min="7946" max="7946" width="9.28515625" style="1" customWidth="1"/>
    <col min="7947" max="8185" width="9.140625" style="1"/>
    <col min="8186" max="8186" width="4.140625" style="1" customWidth="1"/>
    <col min="8187" max="8187" width="26.5703125" style="1" customWidth="1"/>
    <col min="8188" max="8188" width="4.7109375" style="1" customWidth="1"/>
    <col min="8189" max="8190" width="10.140625" style="1" customWidth="1"/>
    <col min="8191" max="8191" width="10.7109375" style="1" customWidth="1"/>
    <col min="8192" max="8194" width="10.140625" style="1" customWidth="1"/>
    <col min="8195" max="8195" width="10.28515625" style="1" customWidth="1"/>
    <col min="8196" max="8196" width="10.140625" style="1" customWidth="1"/>
    <col min="8197" max="8197" width="10" style="1" customWidth="1"/>
    <col min="8198" max="8198" width="10.28515625" style="1" customWidth="1"/>
    <col min="8199" max="8201" width="9.140625" style="1"/>
    <col min="8202" max="8202" width="9.28515625" style="1" customWidth="1"/>
    <col min="8203" max="8441" width="9.140625" style="1"/>
    <col min="8442" max="8442" width="4.140625" style="1" customWidth="1"/>
    <col min="8443" max="8443" width="26.5703125" style="1" customWidth="1"/>
    <col min="8444" max="8444" width="4.7109375" style="1" customWidth="1"/>
    <col min="8445" max="8446" width="10.140625" style="1" customWidth="1"/>
    <col min="8447" max="8447" width="10.7109375" style="1" customWidth="1"/>
    <col min="8448" max="8450" width="10.140625" style="1" customWidth="1"/>
    <col min="8451" max="8451" width="10.28515625" style="1" customWidth="1"/>
    <col min="8452" max="8452" width="10.140625" style="1" customWidth="1"/>
    <col min="8453" max="8453" width="10" style="1" customWidth="1"/>
    <col min="8454" max="8454" width="10.28515625" style="1" customWidth="1"/>
    <col min="8455" max="8457" width="9.140625" style="1"/>
    <col min="8458" max="8458" width="9.28515625" style="1" customWidth="1"/>
    <col min="8459" max="8697" width="9.140625" style="1"/>
    <col min="8698" max="8698" width="4.140625" style="1" customWidth="1"/>
    <col min="8699" max="8699" width="26.5703125" style="1" customWidth="1"/>
    <col min="8700" max="8700" width="4.7109375" style="1" customWidth="1"/>
    <col min="8701" max="8702" width="10.140625" style="1" customWidth="1"/>
    <col min="8703" max="8703" width="10.7109375" style="1" customWidth="1"/>
    <col min="8704" max="8706" width="10.140625" style="1" customWidth="1"/>
    <col min="8707" max="8707" width="10.28515625" style="1" customWidth="1"/>
    <col min="8708" max="8708" width="10.140625" style="1" customWidth="1"/>
    <col min="8709" max="8709" width="10" style="1" customWidth="1"/>
    <col min="8710" max="8710" width="10.28515625" style="1" customWidth="1"/>
    <col min="8711" max="8713" width="9.140625" style="1"/>
    <col min="8714" max="8714" width="9.28515625" style="1" customWidth="1"/>
    <col min="8715" max="8953" width="9.140625" style="1"/>
    <col min="8954" max="8954" width="4.140625" style="1" customWidth="1"/>
    <col min="8955" max="8955" width="26.5703125" style="1" customWidth="1"/>
    <col min="8956" max="8956" width="4.7109375" style="1" customWidth="1"/>
    <col min="8957" max="8958" width="10.140625" style="1" customWidth="1"/>
    <col min="8959" max="8959" width="10.7109375" style="1" customWidth="1"/>
    <col min="8960" max="8962" width="10.140625" style="1" customWidth="1"/>
    <col min="8963" max="8963" width="10.28515625" style="1" customWidth="1"/>
    <col min="8964" max="8964" width="10.140625" style="1" customWidth="1"/>
    <col min="8965" max="8965" width="10" style="1" customWidth="1"/>
    <col min="8966" max="8966" width="10.28515625" style="1" customWidth="1"/>
    <col min="8967" max="8969" width="9.140625" style="1"/>
    <col min="8970" max="8970" width="9.28515625" style="1" customWidth="1"/>
    <col min="8971" max="9209" width="9.140625" style="1"/>
    <col min="9210" max="9210" width="4.140625" style="1" customWidth="1"/>
    <col min="9211" max="9211" width="26.5703125" style="1" customWidth="1"/>
    <col min="9212" max="9212" width="4.7109375" style="1" customWidth="1"/>
    <col min="9213" max="9214" width="10.140625" style="1" customWidth="1"/>
    <col min="9215" max="9215" width="10.7109375" style="1" customWidth="1"/>
    <col min="9216" max="9218" width="10.140625" style="1" customWidth="1"/>
    <col min="9219" max="9219" width="10.28515625" style="1" customWidth="1"/>
    <col min="9220" max="9220" width="10.140625" style="1" customWidth="1"/>
    <col min="9221" max="9221" width="10" style="1" customWidth="1"/>
    <col min="9222" max="9222" width="10.28515625" style="1" customWidth="1"/>
    <col min="9223" max="9225" width="9.140625" style="1"/>
    <col min="9226" max="9226" width="9.28515625" style="1" customWidth="1"/>
    <col min="9227" max="9465" width="9.140625" style="1"/>
    <col min="9466" max="9466" width="4.140625" style="1" customWidth="1"/>
    <col min="9467" max="9467" width="26.5703125" style="1" customWidth="1"/>
    <col min="9468" max="9468" width="4.7109375" style="1" customWidth="1"/>
    <col min="9469" max="9470" width="10.140625" style="1" customWidth="1"/>
    <col min="9471" max="9471" width="10.7109375" style="1" customWidth="1"/>
    <col min="9472" max="9474" width="10.140625" style="1" customWidth="1"/>
    <col min="9475" max="9475" width="10.28515625" style="1" customWidth="1"/>
    <col min="9476" max="9476" width="10.140625" style="1" customWidth="1"/>
    <col min="9477" max="9477" width="10" style="1" customWidth="1"/>
    <col min="9478" max="9478" width="10.28515625" style="1" customWidth="1"/>
    <col min="9479" max="9481" width="9.140625" style="1"/>
    <col min="9482" max="9482" width="9.28515625" style="1" customWidth="1"/>
    <col min="9483" max="9721" width="9.140625" style="1"/>
    <col min="9722" max="9722" width="4.140625" style="1" customWidth="1"/>
    <col min="9723" max="9723" width="26.5703125" style="1" customWidth="1"/>
    <col min="9724" max="9724" width="4.7109375" style="1" customWidth="1"/>
    <col min="9725" max="9726" width="10.140625" style="1" customWidth="1"/>
    <col min="9727" max="9727" width="10.7109375" style="1" customWidth="1"/>
    <col min="9728" max="9730" width="10.140625" style="1" customWidth="1"/>
    <col min="9731" max="9731" width="10.28515625" style="1" customWidth="1"/>
    <col min="9732" max="9732" width="10.140625" style="1" customWidth="1"/>
    <col min="9733" max="9733" width="10" style="1" customWidth="1"/>
    <col min="9734" max="9734" width="10.28515625" style="1" customWidth="1"/>
    <col min="9735" max="9737" width="9.140625" style="1"/>
    <col min="9738" max="9738" width="9.28515625" style="1" customWidth="1"/>
    <col min="9739" max="9977" width="9.140625" style="1"/>
    <col min="9978" max="9978" width="4.140625" style="1" customWidth="1"/>
    <col min="9979" max="9979" width="26.5703125" style="1" customWidth="1"/>
    <col min="9980" max="9980" width="4.7109375" style="1" customWidth="1"/>
    <col min="9981" max="9982" width="10.140625" style="1" customWidth="1"/>
    <col min="9983" max="9983" width="10.7109375" style="1" customWidth="1"/>
    <col min="9984" max="9986" width="10.140625" style="1" customWidth="1"/>
    <col min="9987" max="9987" width="10.28515625" style="1" customWidth="1"/>
    <col min="9988" max="9988" width="10.140625" style="1" customWidth="1"/>
    <col min="9989" max="9989" width="10" style="1" customWidth="1"/>
    <col min="9990" max="9990" width="10.28515625" style="1" customWidth="1"/>
    <col min="9991" max="9993" width="9.140625" style="1"/>
    <col min="9994" max="9994" width="9.28515625" style="1" customWidth="1"/>
    <col min="9995" max="10233" width="9.140625" style="1"/>
    <col min="10234" max="10234" width="4.140625" style="1" customWidth="1"/>
    <col min="10235" max="10235" width="26.5703125" style="1" customWidth="1"/>
    <col min="10236" max="10236" width="4.7109375" style="1" customWidth="1"/>
    <col min="10237" max="10238" width="10.140625" style="1" customWidth="1"/>
    <col min="10239" max="10239" width="10.7109375" style="1" customWidth="1"/>
    <col min="10240" max="10242" width="10.140625" style="1" customWidth="1"/>
    <col min="10243" max="10243" width="10.28515625" style="1" customWidth="1"/>
    <col min="10244" max="10244" width="10.140625" style="1" customWidth="1"/>
    <col min="10245" max="10245" width="10" style="1" customWidth="1"/>
    <col min="10246" max="10246" width="10.28515625" style="1" customWidth="1"/>
    <col min="10247" max="10249" width="9.140625" style="1"/>
    <col min="10250" max="10250" width="9.28515625" style="1" customWidth="1"/>
    <col min="10251" max="10489" width="9.140625" style="1"/>
    <col min="10490" max="10490" width="4.140625" style="1" customWidth="1"/>
    <col min="10491" max="10491" width="26.5703125" style="1" customWidth="1"/>
    <col min="10492" max="10492" width="4.7109375" style="1" customWidth="1"/>
    <col min="10493" max="10494" width="10.140625" style="1" customWidth="1"/>
    <col min="10495" max="10495" width="10.7109375" style="1" customWidth="1"/>
    <col min="10496" max="10498" width="10.140625" style="1" customWidth="1"/>
    <col min="10499" max="10499" width="10.28515625" style="1" customWidth="1"/>
    <col min="10500" max="10500" width="10.140625" style="1" customWidth="1"/>
    <col min="10501" max="10501" width="10" style="1" customWidth="1"/>
    <col min="10502" max="10502" width="10.28515625" style="1" customWidth="1"/>
    <col min="10503" max="10505" width="9.140625" style="1"/>
    <col min="10506" max="10506" width="9.28515625" style="1" customWidth="1"/>
    <col min="10507" max="10745" width="9.140625" style="1"/>
    <col min="10746" max="10746" width="4.140625" style="1" customWidth="1"/>
    <col min="10747" max="10747" width="26.5703125" style="1" customWidth="1"/>
    <col min="10748" max="10748" width="4.7109375" style="1" customWidth="1"/>
    <col min="10749" max="10750" width="10.140625" style="1" customWidth="1"/>
    <col min="10751" max="10751" width="10.7109375" style="1" customWidth="1"/>
    <col min="10752" max="10754" width="10.140625" style="1" customWidth="1"/>
    <col min="10755" max="10755" width="10.28515625" style="1" customWidth="1"/>
    <col min="10756" max="10756" width="10.140625" style="1" customWidth="1"/>
    <col min="10757" max="10757" width="10" style="1" customWidth="1"/>
    <col min="10758" max="10758" width="10.28515625" style="1" customWidth="1"/>
    <col min="10759" max="10761" width="9.140625" style="1"/>
    <col min="10762" max="10762" width="9.28515625" style="1" customWidth="1"/>
    <col min="10763" max="11001" width="9.140625" style="1"/>
    <col min="11002" max="11002" width="4.140625" style="1" customWidth="1"/>
    <col min="11003" max="11003" width="26.5703125" style="1" customWidth="1"/>
    <col min="11004" max="11004" width="4.7109375" style="1" customWidth="1"/>
    <col min="11005" max="11006" width="10.140625" style="1" customWidth="1"/>
    <col min="11007" max="11007" width="10.7109375" style="1" customWidth="1"/>
    <col min="11008" max="11010" width="10.140625" style="1" customWidth="1"/>
    <col min="11011" max="11011" width="10.28515625" style="1" customWidth="1"/>
    <col min="11012" max="11012" width="10.140625" style="1" customWidth="1"/>
    <col min="11013" max="11013" width="10" style="1" customWidth="1"/>
    <col min="11014" max="11014" width="10.28515625" style="1" customWidth="1"/>
    <col min="11015" max="11017" width="9.140625" style="1"/>
    <col min="11018" max="11018" width="9.28515625" style="1" customWidth="1"/>
    <col min="11019" max="11257" width="9.140625" style="1"/>
    <col min="11258" max="11258" width="4.140625" style="1" customWidth="1"/>
    <col min="11259" max="11259" width="26.5703125" style="1" customWidth="1"/>
    <col min="11260" max="11260" width="4.7109375" style="1" customWidth="1"/>
    <col min="11261" max="11262" width="10.140625" style="1" customWidth="1"/>
    <col min="11263" max="11263" width="10.7109375" style="1" customWidth="1"/>
    <col min="11264" max="11266" width="10.140625" style="1" customWidth="1"/>
    <col min="11267" max="11267" width="10.28515625" style="1" customWidth="1"/>
    <col min="11268" max="11268" width="10.140625" style="1" customWidth="1"/>
    <col min="11269" max="11269" width="10" style="1" customWidth="1"/>
    <col min="11270" max="11270" width="10.28515625" style="1" customWidth="1"/>
    <col min="11271" max="11273" width="9.140625" style="1"/>
    <col min="11274" max="11274" width="9.28515625" style="1" customWidth="1"/>
    <col min="11275" max="11513" width="9.140625" style="1"/>
    <col min="11514" max="11514" width="4.140625" style="1" customWidth="1"/>
    <col min="11515" max="11515" width="26.5703125" style="1" customWidth="1"/>
    <col min="11516" max="11516" width="4.7109375" style="1" customWidth="1"/>
    <col min="11517" max="11518" width="10.140625" style="1" customWidth="1"/>
    <col min="11519" max="11519" width="10.7109375" style="1" customWidth="1"/>
    <col min="11520" max="11522" width="10.140625" style="1" customWidth="1"/>
    <col min="11523" max="11523" width="10.28515625" style="1" customWidth="1"/>
    <col min="11524" max="11524" width="10.140625" style="1" customWidth="1"/>
    <col min="11525" max="11525" width="10" style="1" customWidth="1"/>
    <col min="11526" max="11526" width="10.28515625" style="1" customWidth="1"/>
    <col min="11527" max="11529" width="9.140625" style="1"/>
    <col min="11530" max="11530" width="9.28515625" style="1" customWidth="1"/>
    <col min="11531" max="11769" width="9.140625" style="1"/>
    <col min="11770" max="11770" width="4.140625" style="1" customWidth="1"/>
    <col min="11771" max="11771" width="26.5703125" style="1" customWidth="1"/>
    <col min="11772" max="11772" width="4.7109375" style="1" customWidth="1"/>
    <col min="11773" max="11774" width="10.140625" style="1" customWidth="1"/>
    <col min="11775" max="11775" width="10.7109375" style="1" customWidth="1"/>
    <col min="11776" max="11778" width="10.140625" style="1" customWidth="1"/>
    <col min="11779" max="11779" width="10.28515625" style="1" customWidth="1"/>
    <col min="11780" max="11780" width="10.140625" style="1" customWidth="1"/>
    <col min="11781" max="11781" width="10" style="1" customWidth="1"/>
    <col min="11782" max="11782" width="10.28515625" style="1" customWidth="1"/>
    <col min="11783" max="11785" width="9.140625" style="1"/>
    <col min="11786" max="11786" width="9.28515625" style="1" customWidth="1"/>
    <col min="11787" max="12025" width="9.140625" style="1"/>
    <col min="12026" max="12026" width="4.140625" style="1" customWidth="1"/>
    <col min="12027" max="12027" width="26.5703125" style="1" customWidth="1"/>
    <col min="12028" max="12028" width="4.7109375" style="1" customWidth="1"/>
    <col min="12029" max="12030" width="10.140625" style="1" customWidth="1"/>
    <col min="12031" max="12031" width="10.7109375" style="1" customWidth="1"/>
    <col min="12032" max="12034" width="10.140625" style="1" customWidth="1"/>
    <col min="12035" max="12035" width="10.28515625" style="1" customWidth="1"/>
    <col min="12036" max="12036" width="10.140625" style="1" customWidth="1"/>
    <col min="12037" max="12037" width="10" style="1" customWidth="1"/>
    <col min="12038" max="12038" width="10.28515625" style="1" customWidth="1"/>
    <col min="12039" max="12041" width="9.140625" style="1"/>
    <col min="12042" max="12042" width="9.28515625" style="1" customWidth="1"/>
    <col min="12043" max="12281" width="9.140625" style="1"/>
    <col min="12282" max="12282" width="4.140625" style="1" customWidth="1"/>
    <col min="12283" max="12283" width="26.5703125" style="1" customWidth="1"/>
    <col min="12284" max="12284" width="4.7109375" style="1" customWidth="1"/>
    <col min="12285" max="12286" width="10.140625" style="1" customWidth="1"/>
    <col min="12287" max="12287" width="10.7109375" style="1" customWidth="1"/>
    <col min="12288" max="12290" width="10.140625" style="1" customWidth="1"/>
    <col min="12291" max="12291" width="10.28515625" style="1" customWidth="1"/>
    <col min="12292" max="12292" width="10.140625" style="1" customWidth="1"/>
    <col min="12293" max="12293" width="10" style="1" customWidth="1"/>
    <col min="12294" max="12294" width="10.28515625" style="1" customWidth="1"/>
    <col min="12295" max="12297" width="9.140625" style="1"/>
    <col min="12298" max="12298" width="9.28515625" style="1" customWidth="1"/>
    <col min="12299" max="12537" width="9.140625" style="1"/>
    <col min="12538" max="12538" width="4.140625" style="1" customWidth="1"/>
    <col min="12539" max="12539" width="26.5703125" style="1" customWidth="1"/>
    <col min="12540" max="12540" width="4.7109375" style="1" customWidth="1"/>
    <col min="12541" max="12542" width="10.140625" style="1" customWidth="1"/>
    <col min="12543" max="12543" width="10.7109375" style="1" customWidth="1"/>
    <col min="12544" max="12546" width="10.140625" style="1" customWidth="1"/>
    <col min="12547" max="12547" width="10.28515625" style="1" customWidth="1"/>
    <col min="12548" max="12548" width="10.140625" style="1" customWidth="1"/>
    <col min="12549" max="12549" width="10" style="1" customWidth="1"/>
    <col min="12550" max="12550" width="10.28515625" style="1" customWidth="1"/>
    <col min="12551" max="12553" width="9.140625" style="1"/>
    <col min="12554" max="12554" width="9.28515625" style="1" customWidth="1"/>
    <col min="12555" max="12793" width="9.140625" style="1"/>
    <col min="12794" max="12794" width="4.140625" style="1" customWidth="1"/>
    <col min="12795" max="12795" width="26.5703125" style="1" customWidth="1"/>
    <col min="12796" max="12796" width="4.7109375" style="1" customWidth="1"/>
    <col min="12797" max="12798" width="10.140625" style="1" customWidth="1"/>
    <col min="12799" max="12799" width="10.7109375" style="1" customWidth="1"/>
    <col min="12800" max="12802" width="10.140625" style="1" customWidth="1"/>
    <col min="12803" max="12803" width="10.28515625" style="1" customWidth="1"/>
    <col min="12804" max="12804" width="10.140625" style="1" customWidth="1"/>
    <col min="12805" max="12805" width="10" style="1" customWidth="1"/>
    <col min="12806" max="12806" width="10.28515625" style="1" customWidth="1"/>
    <col min="12807" max="12809" width="9.140625" style="1"/>
    <col min="12810" max="12810" width="9.28515625" style="1" customWidth="1"/>
    <col min="12811" max="13049" width="9.140625" style="1"/>
    <col min="13050" max="13050" width="4.140625" style="1" customWidth="1"/>
    <col min="13051" max="13051" width="26.5703125" style="1" customWidth="1"/>
    <col min="13052" max="13052" width="4.7109375" style="1" customWidth="1"/>
    <col min="13053" max="13054" width="10.140625" style="1" customWidth="1"/>
    <col min="13055" max="13055" width="10.7109375" style="1" customWidth="1"/>
    <col min="13056" max="13058" width="10.140625" style="1" customWidth="1"/>
    <col min="13059" max="13059" width="10.28515625" style="1" customWidth="1"/>
    <col min="13060" max="13060" width="10.140625" style="1" customWidth="1"/>
    <col min="13061" max="13061" width="10" style="1" customWidth="1"/>
    <col min="13062" max="13062" width="10.28515625" style="1" customWidth="1"/>
    <col min="13063" max="13065" width="9.140625" style="1"/>
    <col min="13066" max="13066" width="9.28515625" style="1" customWidth="1"/>
    <col min="13067" max="13305" width="9.140625" style="1"/>
    <col min="13306" max="13306" width="4.140625" style="1" customWidth="1"/>
    <col min="13307" max="13307" width="26.5703125" style="1" customWidth="1"/>
    <col min="13308" max="13308" width="4.7109375" style="1" customWidth="1"/>
    <col min="13309" max="13310" width="10.140625" style="1" customWidth="1"/>
    <col min="13311" max="13311" width="10.7109375" style="1" customWidth="1"/>
    <col min="13312" max="13314" width="10.140625" style="1" customWidth="1"/>
    <col min="13315" max="13315" width="10.28515625" style="1" customWidth="1"/>
    <col min="13316" max="13316" width="10.140625" style="1" customWidth="1"/>
    <col min="13317" max="13317" width="10" style="1" customWidth="1"/>
    <col min="13318" max="13318" width="10.28515625" style="1" customWidth="1"/>
    <col min="13319" max="13321" width="9.140625" style="1"/>
    <col min="13322" max="13322" width="9.28515625" style="1" customWidth="1"/>
    <col min="13323" max="13561" width="9.140625" style="1"/>
    <col min="13562" max="13562" width="4.140625" style="1" customWidth="1"/>
    <col min="13563" max="13563" width="26.5703125" style="1" customWidth="1"/>
    <col min="13564" max="13564" width="4.7109375" style="1" customWidth="1"/>
    <col min="13565" max="13566" width="10.140625" style="1" customWidth="1"/>
    <col min="13567" max="13567" width="10.7109375" style="1" customWidth="1"/>
    <col min="13568" max="13570" width="10.140625" style="1" customWidth="1"/>
    <col min="13571" max="13571" width="10.28515625" style="1" customWidth="1"/>
    <col min="13572" max="13572" width="10.140625" style="1" customWidth="1"/>
    <col min="13573" max="13573" width="10" style="1" customWidth="1"/>
    <col min="13574" max="13574" width="10.28515625" style="1" customWidth="1"/>
    <col min="13575" max="13577" width="9.140625" style="1"/>
    <col min="13578" max="13578" width="9.28515625" style="1" customWidth="1"/>
    <col min="13579" max="13817" width="9.140625" style="1"/>
    <col min="13818" max="13818" width="4.140625" style="1" customWidth="1"/>
    <col min="13819" max="13819" width="26.5703125" style="1" customWidth="1"/>
    <col min="13820" max="13820" width="4.7109375" style="1" customWidth="1"/>
    <col min="13821" max="13822" width="10.140625" style="1" customWidth="1"/>
    <col min="13823" max="13823" width="10.7109375" style="1" customWidth="1"/>
    <col min="13824" max="13826" width="10.140625" style="1" customWidth="1"/>
    <col min="13827" max="13827" width="10.28515625" style="1" customWidth="1"/>
    <col min="13828" max="13828" width="10.140625" style="1" customWidth="1"/>
    <col min="13829" max="13829" width="10" style="1" customWidth="1"/>
    <col min="13830" max="13830" width="10.28515625" style="1" customWidth="1"/>
    <col min="13831" max="13833" width="9.140625" style="1"/>
    <col min="13834" max="13834" width="9.28515625" style="1" customWidth="1"/>
    <col min="13835" max="14073" width="9.140625" style="1"/>
    <col min="14074" max="14074" width="4.140625" style="1" customWidth="1"/>
    <col min="14075" max="14075" width="26.5703125" style="1" customWidth="1"/>
    <col min="14076" max="14076" width="4.7109375" style="1" customWidth="1"/>
    <col min="14077" max="14078" width="10.140625" style="1" customWidth="1"/>
    <col min="14079" max="14079" width="10.7109375" style="1" customWidth="1"/>
    <col min="14080" max="14082" width="10.140625" style="1" customWidth="1"/>
    <col min="14083" max="14083" width="10.28515625" style="1" customWidth="1"/>
    <col min="14084" max="14084" width="10.140625" style="1" customWidth="1"/>
    <col min="14085" max="14085" width="10" style="1" customWidth="1"/>
    <col min="14086" max="14086" width="10.28515625" style="1" customWidth="1"/>
    <col min="14087" max="14089" width="9.140625" style="1"/>
    <col min="14090" max="14090" width="9.28515625" style="1" customWidth="1"/>
    <col min="14091" max="14329" width="9.140625" style="1"/>
    <col min="14330" max="14330" width="4.140625" style="1" customWidth="1"/>
    <col min="14331" max="14331" width="26.5703125" style="1" customWidth="1"/>
    <col min="14332" max="14332" width="4.7109375" style="1" customWidth="1"/>
    <col min="14333" max="14334" width="10.140625" style="1" customWidth="1"/>
    <col min="14335" max="14335" width="10.7109375" style="1" customWidth="1"/>
    <col min="14336" max="14338" width="10.140625" style="1" customWidth="1"/>
    <col min="14339" max="14339" width="10.28515625" style="1" customWidth="1"/>
    <col min="14340" max="14340" width="10.140625" style="1" customWidth="1"/>
    <col min="14341" max="14341" width="10" style="1" customWidth="1"/>
    <col min="14342" max="14342" width="10.28515625" style="1" customWidth="1"/>
    <col min="14343" max="14345" width="9.140625" style="1"/>
    <col min="14346" max="14346" width="9.28515625" style="1" customWidth="1"/>
    <col min="14347" max="14585" width="9.140625" style="1"/>
    <col min="14586" max="14586" width="4.140625" style="1" customWidth="1"/>
    <col min="14587" max="14587" width="26.5703125" style="1" customWidth="1"/>
    <col min="14588" max="14588" width="4.7109375" style="1" customWidth="1"/>
    <col min="14589" max="14590" width="10.140625" style="1" customWidth="1"/>
    <col min="14591" max="14591" width="10.7109375" style="1" customWidth="1"/>
    <col min="14592" max="14594" width="10.140625" style="1" customWidth="1"/>
    <col min="14595" max="14595" width="10.28515625" style="1" customWidth="1"/>
    <col min="14596" max="14596" width="10.140625" style="1" customWidth="1"/>
    <col min="14597" max="14597" width="10" style="1" customWidth="1"/>
    <col min="14598" max="14598" width="10.28515625" style="1" customWidth="1"/>
    <col min="14599" max="14601" width="9.140625" style="1"/>
    <col min="14602" max="14602" width="9.28515625" style="1" customWidth="1"/>
    <col min="14603" max="14841" width="9.140625" style="1"/>
    <col min="14842" max="14842" width="4.140625" style="1" customWidth="1"/>
    <col min="14843" max="14843" width="26.5703125" style="1" customWidth="1"/>
    <col min="14844" max="14844" width="4.7109375" style="1" customWidth="1"/>
    <col min="14845" max="14846" width="10.140625" style="1" customWidth="1"/>
    <col min="14847" max="14847" width="10.7109375" style="1" customWidth="1"/>
    <col min="14848" max="14850" width="10.140625" style="1" customWidth="1"/>
    <col min="14851" max="14851" width="10.28515625" style="1" customWidth="1"/>
    <col min="14852" max="14852" width="10.140625" style="1" customWidth="1"/>
    <col min="14853" max="14853" width="10" style="1" customWidth="1"/>
    <col min="14854" max="14854" width="10.28515625" style="1" customWidth="1"/>
    <col min="14855" max="14857" width="9.140625" style="1"/>
    <col min="14858" max="14858" width="9.28515625" style="1" customWidth="1"/>
    <col min="14859" max="15097" width="9.140625" style="1"/>
    <col min="15098" max="15098" width="4.140625" style="1" customWidth="1"/>
    <col min="15099" max="15099" width="26.5703125" style="1" customWidth="1"/>
    <col min="15100" max="15100" width="4.7109375" style="1" customWidth="1"/>
    <col min="15101" max="15102" width="10.140625" style="1" customWidth="1"/>
    <col min="15103" max="15103" width="10.7109375" style="1" customWidth="1"/>
    <col min="15104" max="15106" width="10.140625" style="1" customWidth="1"/>
    <col min="15107" max="15107" width="10.28515625" style="1" customWidth="1"/>
    <col min="15108" max="15108" width="10.140625" style="1" customWidth="1"/>
    <col min="15109" max="15109" width="10" style="1" customWidth="1"/>
    <col min="15110" max="15110" width="10.28515625" style="1" customWidth="1"/>
    <col min="15111" max="15113" width="9.140625" style="1"/>
    <col min="15114" max="15114" width="9.28515625" style="1" customWidth="1"/>
    <col min="15115" max="15353" width="9.140625" style="1"/>
    <col min="15354" max="15354" width="4.140625" style="1" customWidth="1"/>
    <col min="15355" max="15355" width="26.5703125" style="1" customWidth="1"/>
    <col min="15356" max="15356" width="4.7109375" style="1" customWidth="1"/>
    <col min="15357" max="15358" width="10.140625" style="1" customWidth="1"/>
    <col min="15359" max="15359" width="10.7109375" style="1" customWidth="1"/>
    <col min="15360" max="15362" width="10.140625" style="1" customWidth="1"/>
    <col min="15363" max="15363" width="10.28515625" style="1" customWidth="1"/>
    <col min="15364" max="15364" width="10.140625" style="1" customWidth="1"/>
    <col min="15365" max="15365" width="10" style="1" customWidth="1"/>
    <col min="15366" max="15366" width="10.28515625" style="1" customWidth="1"/>
    <col min="15367" max="15369" width="9.140625" style="1"/>
    <col min="15370" max="15370" width="9.28515625" style="1" customWidth="1"/>
    <col min="15371" max="15609" width="9.140625" style="1"/>
    <col min="15610" max="15610" width="4.140625" style="1" customWidth="1"/>
    <col min="15611" max="15611" width="26.5703125" style="1" customWidth="1"/>
    <col min="15612" max="15612" width="4.7109375" style="1" customWidth="1"/>
    <col min="15613" max="15614" width="10.140625" style="1" customWidth="1"/>
    <col min="15615" max="15615" width="10.7109375" style="1" customWidth="1"/>
    <col min="15616" max="15618" width="10.140625" style="1" customWidth="1"/>
    <col min="15619" max="15619" width="10.28515625" style="1" customWidth="1"/>
    <col min="15620" max="15620" width="10.140625" style="1" customWidth="1"/>
    <col min="15621" max="15621" width="10" style="1" customWidth="1"/>
    <col min="15622" max="15622" width="10.28515625" style="1" customWidth="1"/>
    <col min="15623" max="15625" width="9.140625" style="1"/>
    <col min="15626" max="15626" width="9.28515625" style="1" customWidth="1"/>
    <col min="15627" max="15865" width="9.140625" style="1"/>
    <col min="15866" max="15866" width="4.140625" style="1" customWidth="1"/>
    <col min="15867" max="15867" width="26.5703125" style="1" customWidth="1"/>
    <col min="15868" max="15868" width="4.7109375" style="1" customWidth="1"/>
    <col min="15869" max="15870" width="10.140625" style="1" customWidth="1"/>
    <col min="15871" max="15871" width="10.7109375" style="1" customWidth="1"/>
    <col min="15872" max="15874" width="10.140625" style="1" customWidth="1"/>
    <col min="15875" max="15875" width="10.28515625" style="1" customWidth="1"/>
    <col min="15876" max="15876" width="10.140625" style="1" customWidth="1"/>
    <col min="15877" max="15877" width="10" style="1" customWidth="1"/>
    <col min="15878" max="15878" width="10.28515625" style="1" customWidth="1"/>
    <col min="15879" max="15881" width="9.140625" style="1"/>
    <col min="15882" max="15882" width="9.28515625" style="1" customWidth="1"/>
    <col min="15883" max="16121" width="9.140625" style="1"/>
    <col min="16122" max="16122" width="4.140625" style="1" customWidth="1"/>
    <col min="16123" max="16123" width="26.5703125" style="1" customWidth="1"/>
    <col min="16124" max="16124" width="4.7109375" style="1" customWidth="1"/>
    <col min="16125" max="16126" width="10.140625" style="1" customWidth="1"/>
    <col min="16127" max="16127" width="10.7109375" style="1" customWidth="1"/>
    <col min="16128" max="16130" width="10.140625" style="1" customWidth="1"/>
    <col min="16131" max="16131" width="10.28515625" style="1" customWidth="1"/>
    <col min="16132" max="16132" width="10.140625" style="1" customWidth="1"/>
    <col min="16133" max="16133" width="10" style="1" customWidth="1"/>
    <col min="16134" max="16134" width="10.28515625" style="1" customWidth="1"/>
    <col min="16135" max="16137" width="9.140625" style="1"/>
    <col min="16138" max="16138" width="9.28515625" style="1" customWidth="1"/>
    <col min="16139" max="16384" width="9.140625" style="1"/>
  </cols>
  <sheetData>
    <row r="1" spans="1:14" ht="39.75" customHeight="1" thickBot="1" x14ac:dyDescent="0.55000000000000004">
      <c r="A1" s="1372" t="s">
        <v>253</v>
      </c>
      <c r="B1" s="1372"/>
      <c r="C1" s="1372"/>
      <c r="D1" s="1372"/>
      <c r="E1" s="1372"/>
      <c r="F1" s="1372"/>
      <c r="G1" s="1372"/>
      <c r="H1" s="1372"/>
      <c r="I1" s="1372"/>
      <c r="J1" s="1372"/>
      <c r="K1" s="1372"/>
      <c r="L1" s="1372"/>
      <c r="M1" s="1372"/>
      <c r="N1" s="1372"/>
    </row>
    <row r="2" spans="1:14" ht="22.5" thickBot="1" x14ac:dyDescent="0.55000000000000004">
      <c r="A2" s="1368" t="s">
        <v>0</v>
      </c>
      <c r="B2" s="181" t="s">
        <v>1</v>
      </c>
      <c r="C2" s="1370" t="s">
        <v>2</v>
      </c>
      <c r="D2" s="1379" t="s">
        <v>69</v>
      </c>
      <c r="E2" s="1379"/>
      <c r="F2" s="1379"/>
      <c r="G2" s="1379"/>
      <c r="H2" s="1379"/>
      <c r="I2" s="1379"/>
      <c r="J2" s="1379"/>
      <c r="K2" s="1379"/>
      <c r="L2" s="1382" t="s">
        <v>72</v>
      </c>
      <c r="M2" s="1383"/>
      <c r="N2" s="1384" t="s">
        <v>188</v>
      </c>
    </row>
    <row r="3" spans="1:14" x14ac:dyDescent="0.5">
      <c r="A3" s="1369"/>
      <c r="B3" s="182" t="s">
        <v>195</v>
      </c>
      <c r="C3" s="1371"/>
      <c r="D3" s="1373" t="s">
        <v>67</v>
      </c>
      <c r="E3" s="1374"/>
      <c r="F3" s="1374"/>
      <c r="G3" s="1374"/>
      <c r="H3" s="1375"/>
      <c r="I3" s="1376" t="s">
        <v>70</v>
      </c>
      <c r="J3" s="1377"/>
      <c r="K3" s="1378"/>
      <c r="L3" s="1380" t="s">
        <v>71</v>
      </c>
      <c r="M3" s="1381"/>
      <c r="N3" s="1385"/>
    </row>
    <row r="4" spans="1:14" ht="22.5" thickBot="1" x14ac:dyDescent="0.55000000000000004">
      <c r="A4" s="183"/>
      <c r="B4" s="184"/>
      <c r="C4" s="363"/>
      <c r="D4" s="185" t="s">
        <v>40</v>
      </c>
      <c r="E4" s="186" t="s">
        <v>198</v>
      </c>
      <c r="F4" s="186" t="s">
        <v>54</v>
      </c>
      <c r="G4" s="371" t="s">
        <v>56</v>
      </c>
      <c r="H4" s="187" t="s">
        <v>3</v>
      </c>
      <c r="I4" s="188" t="s">
        <v>68</v>
      </c>
      <c r="J4" s="189" t="s">
        <v>57</v>
      </c>
      <c r="K4" s="190" t="s">
        <v>3</v>
      </c>
      <c r="L4" s="191" t="s">
        <v>55</v>
      </c>
      <c r="M4" s="192" t="s">
        <v>3</v>
      </c>
      <c r="N4" s="1386"/>
    </row>
    <row r="5" spans="1:14" ht="22.5" thickBot="1" x14ac:dyDescent="0.55000000000000004">
      <c r="A5" s="55"/>
      <c r="B5" s="149" t="s">
        <v>101</v>
      </c>
      <c r="C5" s="124">
        <v>520000</v>
      </c>
      <c r="D5" s="193"/>
      <c r="E5" s="194"/>
      <c r="F5" s="194"/>
      <c r="G5" s="195"/>
      <c r="H5" s="196"/>
      <c r="I5" s="197"/>
      <c r="J5" s="198"/>
      <c r="K5" s="196"/>
      <c r="L5" s="193"/>
      <c r="M5" s="195"/>
      <c r="N5" s="199"/>
    </row>
    <row r="6" spans="1:14" x14ac:dyDescent="0.5">
      <c r="A6" s="57"/>
      <c r="B6" s="151" t="s">
        <v>95</v>
      </c>
      <c r="C6" s="125">
        <v>521000</v>
      </c>
      <c r="D6" s="200"/>
      <c r="E6" s="52"/>
      <c r="F6" s="52"/>
      <c r="G6" s="52"/>
      <c r="H6" s="86"/>
      <c r="I6" s="201"/>
      <c r="J6" s="52"/>
      <c r="K6" s="86"/>
      <c r="L6" s="201"/>
      <c r="M6" s="202"/>
      <c r="N6" s="203"/>
    </row>
    <row r="7" spans="1:14" x14ac:dyDescent="0.5">
      <c r="A7" s="59">
        <v>1</v>
      </c>
      <c r="B7" s="153" t="s">
        <v>87</v>
      </c>
      <c r="C7" s="126">
        <v>210100</v>
      </c>
      <c r="D7" s="204"/>
      <c r="E7" s="52"/>
      <c r="F7" s="52"/>
      <c r="G7" s="52"/>
      <c r="H7" s="205"/>
      <c r="I7" s="201"/>
      <c r="J7" s="52"/>
      <c r="K7" s="86"/>
      <c r="L7" s="201"/>
      <c r="M7" s="202"/>
      <c r="N7" s="206"/>
    </row>
    <row r="8" spans="1:14" x14ac:dyDescent="0.5">
      <c r="A8" s="59">
        <v>2</v>
      </c>
      <c r="B8" s="153" t="s">
        <v>88</v>
      </c>
      <c r="C8" s="126">
        <v>210200</v>
      </c>
      <c r="D8" s="207"/>
      <c r="E8" s="53"/>
      <c r="F8" s="53"/>
      <c r="G8" s="53"/>
      <c r="H8" s="205"/>
      <c r="I8" s="207"/>
      <c r="J8" s="53"/>
      <c r="K8" s="208"/>
      <c r="L8" s="207"/>
      <c r="M8" s="202"/>
      <c r="N8" s="206"/>
    </row>
    <row r="9" spans="1:14" x14ac:dyDescent="0.5">
      <c r="A9" s="59">
        <v>3</v>
      </c>
      <c r="B9" s="153" t="s">
        <v>89</v>
      </c>
      <c r="C9" s="126">
        <v>210300</v>
      </c>
      <c r="D9" s="207"/>
      <c r="E9" s="53"/>
      <c r="F9" s="53"/>
      <c r="G9" s="53"/>
      <c r="H9" s="205"/>
      <c r="I9" s="207"/>
      <c r="J9" s="53"/>
      <c r="K9" s="208"/>
      <c r="L9" s="207"/>
      <c r="M9" s="202"/>
      <c r="N9" s="206"/>
    </row>
    <row r="10" spans="1:14" x14ac:dyDescent="0.5">
      <c r="A10" s="59">
        <v>4</v>
      </c>
      <c r="B10" s="153" t="s">
        <v>90</v>
      </c>
      <c r="C10" s="126">
        <v>210400</v>
      </c>
      <c r="D10" s="207"/>
      <c r="E10" s="53"/>
      <c r="F10" s="53"/>
      <c r="G10" s="53"/>
      <c r="H10" s="205"/>
      <c r="I10" s="207"/>
      <c r="J10" s="53"/>
      <c r="K10" s="208"/>
      <c r="L10" s="207"/>
      <c r="M10" s="202"/>
      <c r="N10" s="206"/>
    </row>
    <row r="11" spans="1:14" x14ac:dyDescent="0.5">
      <c r="A11" s="59">
        <v>5</v>
      </c>
      <c r="B11" s="153" t="s">
        <v>91</v>
      </c>
      <c r="C11" s="126">
        <v>210600</v>
      </c>
      <c r="D11" s="207"/>
      <c r="E11" s="53"/>
      <c r="F11" s="53"/>
      <c r="G11" s="53"/>
      <c r="H11" s="205"/>
      <c r="I11" s="207"/>
      <c r="J11" s="53"/>
      <c r="K11" s="208"/>
      <c r="L11" s="207"/>
      <c r="M11" s="202"/>
      <c r="N11" s="206"/>
    </row>
    <row r="12" spans="1:14" ht="22.5" thickBot="1" x14ac:dyDescent="0.55000000000000004">
      <c r="A12" s="61">
        <v>6</v>
      </c>
      <c r="B12" s="155" t="s">
        <v>92</v>
      </c>
      <c r="C12" s="127">
        <v>210700</v>
      </c>
      <c r="D12" s="209"/>
      <c r="E12" s="210"/>
      <c r="F12" s="210"/>
      <c r="G12" s="210"/>
      <c r="H12" s="211"/>
      <c r="I12" s="209"/>
      <c r="J12" s="210"/>
      <c r="K12" s="212"/>
      <c r="L12" s="209"/>
      <c r="M12" s="213"/>
      <c r="N12" s="214"/>
    </row>
    <row r="13" spans="1:14" s="223" customFormat="1" ht="22.5" thickBot="1" x14ac:dyDescent="0.55000000000000004">
      <c r="A13" s="63"/>
      <c r="B13" s="157" t="s">
        <v>103</v>
      </c>
      <c r="C13" s="128"/>
      <c r="D13" s="215"/>
      <c r="E13" s="216"/>
      <c r="F13" s="216"/>
      <c r="G13" s="216"/>
      <c r="H13" s="217"/>
      <c r="I13" s="218"/>
      <c r="J13" s="219"/>
      <c r="K13" s="220"/>
      <c r="L13" s="215"/>
      <c r="M13" s="221"/>
      <c r="N13" s="222"/>
    </row>
    <row r="14" spans="1:14" x14ac:dyDescent="0.5">
      <c r="A14" s="57"/>
      <c r="B14" s="151" t="s">
        <v>96</v>
      </c>
      <c r="C14" s="130">
        <v>522000</v>
      </c>
      <c r="D14" s="224"/>
      <c r="E14" s="51"/>
      <c r="F14" s="51"/>
      <c r="G14" s="51"/>
      <c r="H14" s="225"/>
      <c r="I14" s="226"/>
      <c r="J14" s="51"/>
      <c r="K14" s="225"/>
      <c r="L14" s="226"/>
      <c r="M14" s="227"/>
      <c r="N14" s="228"/>
    </row>
    <row r="15" spans="1:14" x14ac:dyDescent="0.5">
      <c r="A15" s="59">
        <v>7</v>
      </c>
      <c r="B15" s="158" t="s">
        <v>4</v>
      </c>
      <c r="C15" s="131">
        <v>220100</v>
      </c>
      <c r="D15" s="207"/>
      <c r="E15" s="53"/>
      <c r="F15" s="53"/>
      <c r="G15" s="53"/>
      <c r="H15" s="208"/>
      <c r="I15" s="207"/>
      <c r="J15" s="53"/>
      <c r="K15" s="208"/>
      <c r="L15" s="207"/>
      <c r="M15" s="229"/>
      <c r="N15" s="230"/>
    </row>
    <row r="16" spans="1:14" x14ac:dyDescent="0.5">
      <c r="A16" s="59">
        <v>8</v>
      </c>
      <c r="B16" s="158" t="s">
        <v>94</v>
      </c>
      <c r="C16" s="131">
        <v>220200</v>
      </c>
      <c r="D16" s="200"/>
      <c r="E16" s="52"/>
      <c r="F16" s="52"/>
      <c r="G16" s="52"/>
      <c r="H16" s="86"/>
      <c r="I16" s="207"/>
      <c r="J16" s="53"/>
      <c r="K16" s="208"/>
      <c r="L16" s="201"/>
      <c r="M16" s="202"/>
      <c r="N16" s="230"/>
    </row>
    <row r="17" spans="1:14" s="238" customFormat="1" x14ac:dyDescent="0.5">
      <c r="A17" s="59">
        <v>9</v>
      </c>
      <c r="B17" s="158" t="s">
        <v>93</v>
      </c>
      <c r="C17" s="131">
        <v>220300</v>
      </c>
      <c r="D17" s="231"/>
      <c r="E17" s="232"/>
      <c r="F17" s="232"/>
      <c r="G17" s="232"/>
      <c r="H17" s="86"/>
      <c r="I17" s="233"/>
      <c r="J17" s="234"/>
      <c r="K17" s="208"/>
      <c r="L17" s="235"/>
      <c r="M17" s="236"/>
      <c r="N17" s="237"/>
    </row>
    <row r="18" spans="1:14" x14ac:dyDescent="0.5">
      <c r="A18" s="59">
        <v>10</v>
      </c>
      <c r="B18" s="158" t="s">
        <v>5</v>
      </c>
      <c r="C18" s="131">
        <v>220400</v>
      </c>
      <c r="D18" s="200"/>
      <c r="E18" s="52"/>
      <c r="F18" s="52"/>
      <c r="G18" s="52"/>
      <c r="H18" s="86"/>
      <c r="I18" s="201"/>
      <c r="J18" s="52"/>
      <c r="K18" s="86"/>
      <c r="L18" s="201"/>
      <c r="M18" s="202"/>
      <c r="N18" s="203"/>
    </row>
    <row r="19" spans="1:14" ht="22.5" thickBot="1" x14ac:dyDescent="0.55000000000000004">
      <c r="A19" s="59">
        <v>11</v>
      </c>
      <c r="B19" s="158" t="s">
        <v>97</v>
      </c>
      <c r="C19" s="131">
        <v>220500</v>
      </c>
      <c r="D19" s="200"/>
      <c r="E19" s="52"/>
      <c r="F19" s="52"/>
      <c r="G19" s="52"/>
      <c r="H19" s="86"/>
      <c r="I19" s="201"/>
      <c r="J19" s="52"/>
      <c r="K19" s="86"/>
      <c r="L19" s="201"/>
      <c r="M19" s="202"/>
      <c r="N19" s="203"/>
    </row>
    <row r="20" spans="1:14" ht="22.5" thickBot="1" x14ac:dyDescent="0.55000000000000004">
      <c r="A20" s="63"/>
      <c r="B20" s="157" t="s">
        <v>104</v>
      </c>
      <c r="C20" s="128"/>
      <c r="D20" s="239"/>
      <c r="E20" s="240"/>
      <c r="F20" s="240"/>
      <c r="G20" s="240"/>
      <c r="H20" s="241"/>
      <c r="I20" s="239"/>
      <c r="J20" s="240"/>
      <c r="K20" s="220"/>
      <c r="L20" s="239"/>
      <c r="M20" s="242"/>
      <c r="N20" s="243"/>
    </row>
    <row r="21" spans="1:14" ht="18" customHeight="1" thickBot="1" x14ac:dyDescent="0.55000000000000004">
      <c r="A21" s="244"/>
      <c r="B21" s="161" t="s">
        <v>105</v>
      </c>
      <c r="C21" s="364"/>
      <c r="D21" s="245"/>
      <c r="E21" s="246"/>
      <c r="F21" s="246"/>
      <c r="G21" s="246"/>
      <c r="H21" s="247"/>
      <c r="I21" s="245"/>
      <c r="J21" s="246"/>
      <c r="K21" s="248"/>
      <c r="L21" s="245"/>
      <c r="M21" s="249"/>
      <c r="N21" s="250"/>
    </row>
    <row r="22" spans="1:14" ht="22.5" thickTop="1" x14ac:dyDescent="0.5">
      <c r="A22" s="57"/>
      <c r="B22" s="151" t="s">
        <v>6</v>
      </c>
      <c r="C22" s="365"/>
      <c r="D22" s="251"/>
      <c r="E22" s="50"/>
      <c r="F22" s="50"/>
      <c r="G22" s="50"/>
      <c r="H22" s="252"/>
      <c r="I22" s="251"/>
      <c r="J22" s="50"/>
      <c r="K22" s="253"/>
      <c r="L22" s="251"/>
      <c r="M22" s="227"/>
      <c r="N22" s="254"/>
    </row>
    <row r="23" spans="1:14" x14ac:dyDescent="0.5">
      <c r="A23" s="59">
        <v>12</v>
      </c>
      <c r="B23" s="255" t="s">
        <v>98</v>
      </c>
      <c r="C23" s="131">
        <v>220600</v>
      </c>
      <c r="D23" s="207"/>
      <c r="E23" s="53"/>
      <c r="F23" s="53"/>
      <c r="G23" s="53"/>
      <c r="H23" s="205"/>
      <c r="I23" s="207"/>
      <c r="J23" s="53"/>
      <c r="K23" s="208"/>
      <c r="L23" s="207"/>
      <c r="M23" s="202"/>
      <c r="N23" s="206"/>
    </row>
    <row r="24" spans="1:14" ht="22.5" thickBot="1" x14ac:dyDescent="0.55000000000000004">
      <c r="A24" s="61">
        <v>13</v>
      </c>
      <c r="B24" s="155" t="s">
        <v>99</v>
      </c>
      <c r="C24" s="133">
        <v>220700</v>
      </c>
      <c r="D24" s="209"/>
      <c r="E24" s="210"/>
      <c r="F24" s="210"/>
      <c r="G24" s="210"/>
      <c r="H24" s="211"/>
      <c r="I24" s="209"/>
      <c r="J24" s="210"/>
      <c r="K24" s="212"/>
      <c r="L24" s="209"/>
      <c r="M24" s="213"/>
      <c r="N24" s="214"/>
    </row>
    <row r="25" spans="1:14" ht="18" customHeight="1" thickBot="1" x14ac:dyDescent="0.55000000000000004">
      <c r="A25" s="70"/>
      <c r="B25" s="256" t="s">
        <v>7</v>
      </c>
      <c r="C25" s="366"/>
      <c r="D25" s="239"/>
      <c r="E25" s="240"/>
      <c r="F25" s="240"/>
      <c r="G25" s="240"/>
      <c r="H25" s="241"/>
      <c r="I25" s="239"/>
      <c r="J25" s="240"/>
      <c r="K25" s="220"/>
      <c r="L25" s="239"/>
      <c r="M25" s="242"/>
      <c r="N25" s="243"/>
    </row>
    <row r="26" spans="1:14" x14ac:dyDescent="0.5">
      <c r="A26" s="71"/>
      <c r="B26" s="257" t="s">
        <v>100</v>
      </c>
      <c r="C26" s="134">
        <v>530000</v>
      </c>
      <c r="D26" s="251"/>
      <c r="E26" s="50"/>
      <c r="F26" s="50"/>
      <c r="G26" s="50"/>
      <c r="H26" s="252"/>
      <c r="I26" s="251"/>
      <c r="J26" s="50"/>
      <c r="K26" s="253"/>
      <c r="L26" s="251"/>
      <c r="M26" s="227"/>
      <c r="N26" s="254"/>
    </row>
    <row r="27" spans="1:14" x14ac:dyDescent="0.5">
      <c r="A27" s="59"/>
      <c r="B27" s="258" t="s">
        <v>8</v>
      </c>
      <c r="C27" s="135"/>
      <c r="D27" s="207"/>
      <c r="E27" s="53"/>
      <c r="F27" s="53"/>
      <c r="G27" s="53"/>
      <c r="H27" s="205"/>
      <c r="I27" s="207"/>
      <c r="J27" s="53"/>
      <c r="K27" s="208"/>
      <c r="L27" s="207"/>
      <c r="M27" s="202"/>
      <c r="N27" s="206"/>
    </row>
    <row r="28" spans="1:14" s="266" customFormat="1" x14ac:dyDescent="0.5">
      <c r="A28" s="62"/>
      <c r="B28" s="151" t="s">
        <v>9</v>
      </c>
      <c r="C28" s="136">
        <v>531000</v>
      </c>
      <c r="D28" s="259"/>
      <c r="E28" s="260"/>
      <c r="F28" s="260"/>
      <c r="G28" s="260"/>
      <c r="H28" s="261"/>
      <c r="I28" s="262"/>
      <c r="J28" s="263"/>
      <c r="K28" s="208"/>
      <c r="L28" s="259"/>
      <c r="M28" s="264"/>
      <c r="N28" s="265"/>
    </row>
    <row r="29" spans="1:14" x14ac:dyDescent="0.5">
      <c r="A29" s="72">
        <v>14</v>
      </c>
      <c r="B29" s="158" t="s">
        <v>58</v>
      </c>
      <c r="C29" s="137">
        <v>310100</v>
      </c>
      <c r="D29" s="207"/>
      <c r="E29" s="53"/>
      <c r="F29" s="53"/>
      <c r="G29" s="53"/>
      <c r="H29" s="205"/>
      <c r="I29" s="207"/>
      <c r="J29" s="53"/>
      <c r="K29" s="208"/>
      <c r="L29" s="207"/>
      <c r="M29" s="229"/>
      <c r="N29" s="230"/>
    </row>
    <row r="30" spans="1:14" x14ac:dyDescent="0.5">
      <c r="A30" s="72">
        <v>15</v>
      </c>
      <c r="B30" s="158" t="s">
        <v>10</v>
      </c>
      <c r="C30" s="137">
        <v>310200</v>
      </c>
      <c r="D30" s="207"/>
      <c r="E30" s="53"/>
      <c r="F30" s="53"/>
      <c r="G30" s="53"/>
      <c r="H30" s="205"/>
      <c r="I30" s="207"/>
      <c r="J30" s="53"/>
      <c r="K30" s="208"/>
      <c r="L30" s="207"/>
      <c r="M30" s="229"/>
      <c r="N30" s="230"/>
    </row>
    <row r="31" spans="1:14" x14ac:dyDescent="0.5">
      <c r="A31" s="72">
        <v>16</v>
      </c>
      <c r="B31" s="158" t="s">
        <v>11</v>
      </c>
      <c r="C31" s="137">
        <v>310300</v>
      </c>
      <c r="D31" s="207"/>
      <c r="E31" s="53"/>
      <c r="F31" s="53"/>
      <c r="G31" s="53"/>
      <c r="H31" s="205"/>
      <c r="I31" s="207"/>
      <c r="J31" s="53"/>
      <c r="K31" s="208"/>
      <c r="L31" s="207"/>
      <c r="M31" s="229"/>
      <c r="N31" s="230"/>
    </row>
    <row r="32" spans="1:14" x14ac:dyDescent="0.5">
      <c r="A32" s="72">
        <v>17</v>
      </c>
      <c r="B32" s="158" t="s">
        <v>12</v>
      </c>
      <c r="C32" s="137">
        <v>310400</v>
      </c>
      <c r="D32" s="207"/>
      <c r="E32" s="53"/>
      <c r="F32" s="53"/>
      <c r="G32" s="53"/>
      <c r="H32" s="205"/>
      <c r="I32" s="207"/>
      <c r="J32" s="53"/>
      <c r="K32" s="208"/>
      <c r="L32" s="207"/>
      <c r="M32" s="229"/>
      <c r="N32" s="230"/>
    </row>
    <row r="33" spans="1:14" s="266" customFormat="1" x14ac:dyDescent="0.5">
      <c r="A33" s="72">
        <v>18</v>
      </c>
      <c r="B33" s="158" t="s">
        <v>13</v>
      </c>
      <c r="C33" s="137">
        <v>310500</v>
      </c>
      <c r="D33" s="259"/>
      <c r="E33" s="267"/>
      <c r="F33" s="267"/>
      <c r="G33" s="267"/>
      <c r="H33" s="261"/>
      <c r="I33" s="262"/>
      <c r="J33" s="263"/>
      <c r="K33" s="208"/>
      <c r="L33" s="268"/>
      <c r="M33" s="269"/>
      <c r="N33" s="265"/>
    </row>
    <row r="34" spans="1:14" x14ac:dyDescent="0.5">
      <c r="A34" s="72">
        <v>19</v>
      </c>
      <c r="B34" s="158" t="s">
        <v>14</v>
      </c>
      <c r="C34" s="137">
        <v>310600</v>
      </c>
      <c r="D34" s="270"/>
      <c r="E34" s="52"/>
      <c r="F34" s="52"/>
      <c r="G34" s="52"/>
      <c r="H34" s="205"/>
      <c r="I34" s="207"/>
      <c r="J34" s="53"/>
      <c r="K34" s="208"/>
      <c r="L34" s="201"/>
      <c r="M34" s="202"/>
      <c r="N34" s="206"/>
    </row>
    <row r="35" spans="1:14" x14ac:dyDescent="0.5">
      <c r="A35" s="72">
        <v>20</v>
      </c>
      <c r="B35" s="158" t="s">
        <v>15</v>
      </c>
      <c r="C35" s="137">
        <v>310700</v>
      </c>
      <c r="D35" s="270"/>
      <c r="E35" s="52"/>
      <c r="F35" s="52"/>
      <c r="G35" s="52"/>
      <c r="H35" s="205"/>
      <c r="I35" s="207"/>
      <c r="J35" s="53"/>
      <c r="K35" s="208"/>
      <c r="L35" s="201"/>
      <c r="M35" s="202"/>
      <c r="N35" s="206"/>
    </row>
    <row r="36" spans="1:14" ht="22.5" thickBot="1" x14ac:dyDescent="0.55000000000000004">
      <c r="A36" s="73"/>
      <c r="B36" s="73" t="s">
        <v>16</v>
      </c>
      <c r="C36" s="138"/>
      <c r="D36" s="271"/>
      <c r="E36" s="81"/>
      <c r="F36" s="81"/>
      <c r="G36" s="81"/>
      <c r="H36" s="272"/>
      <c r="I36" s="273"/>
      <c r="J36" s="274"/>
      <c r="K36" s="275"/>
      <c r="L36" s="276"/>
      <c r="M36" s="277"/>
      <c r="N36" s="278"/>
    </row>
    <row r="37" spans="1:14" ht="22.5" thickTop="1" x14ac:dyDescent="0.5">
      <c r="A37" s="74">
        <v>21</v>
      </c>
      <c r="B37" s="164" t="s">
        <v>17</v>
      </c>
      <c r="C37" s="139">
        <v>320100</v>
      </c>
      <c r="D37" s="279"/>
      <c r="E37" s="51"/>
      <c r="F37" s="51"/>
      <c r="G37" s="51"/>
      <c r="H37" s="252"/>
      <c r="I37" s="251"/>
      <c r="J37" s="50"/>
      <c r="K37" s="253"/>
      <c r="L37" s="226"/>
      <c r="M37" s="227"/>
      <c r="N37" s="254"/>
    </row>
    <row r="38" spans="1:14" x14ac:dyDescent="0.5">
      <c r="A38" s="74">
        <v>22</v>
      </c>
      <c r="B38" s="158" t="s">
        <v>19</v>
      </c>
      <c r="C38" s="139">
        <v>320200</v>
      </c>
      <c r="D38" s="270"/>
      <c r="E38" s="52"/>
      <c r="F38" s="52"/>
      <c r="G38" s="52"/>
      <c r="H38" s="205"/>
      <c r="I38" s="207"/>
      <c r="J38" s="53"/>
      <c r="K38" s="208"/>
      <c r="L38" s="201"/>
      <c r="M38" s="202"/>
      <c r="N38" s="206"/>
    </row>
    <row r="39" spans="1:14" x14ac:dyDescent="0.5">
      <c r="A39" s="74">
        <v>23</v>
      </c>
      <c r="B39" s="165" t="s">
        <v>102</v>
      </c>
      <c r="C39" s="139">
        <v>320300</v>
      </c>
      <c r="D39" s="270"/>
      <c r="E39" s="52"/>
      <c r="F39" s="52"/>
      <c r="G39" s="52"/>
      <c r="H39" s="205"/>
      <c r="I39" s="207"/>
      <c r="J39" s="53"/>
      <c r="K39" s="208"/>
      <c r="L39" s="201"/>
      <c r="M39" s="202"/>
      <c r="N39" s="206"/>
    </row>
    <row r="40" spans="1:14" x14ac:dyDescent="0.5">
      <c r="A40" s="72">
        <v>24</v>
      </c>
      <c r="B40" s="158" t="s">
        <v>18</v>
      </c>
      <c r="C40" s="137">
        <v>320400</v>
      </c>
      <c r="D40" s="270"/>
      <c r="E40" s="52"/>
      <c r="F40" s="52"/>
      <c r="G40" s="52"/>
      <c r="H40" s="205"/>
      <c r="I40" s="207"/>
      <c r="J40" s="53"/>
      <c r="K40" s="208"/>
      <c r="L40" s="201"/>
      <c r="M40" s="202"/>
      <c r="N40" s="206"/>
    </row>
    <row r="41" spans="1:14" ht="22.5" thickBot="1" x14ac:dyDescent="0.55000000000000004">
      <c r="A41" s="73"/>
      <c r="B41" s="73" t="s">
        <v>20</v>
      </c>
      <c r="C41" s="138">
        <v>532000</v>
      </c>
      <c r="D41" s="271"/>
      <c r="E41" s="81"/>
      <c r="F41" s="81"/>
      <c r="G41" s="81"/>
      <c r="H41" s="272"/>
      <c r="I41" s="273"/>
      <c r="J41" s="274"/>
      <c r="K41" s="275"/>
      <c r="L41" s="276"/>
      <c r="M41" s="277"/>
      <c r="N41" s="278"/>
    </row>
    <row r="42" spans="1:14" ht="22.5" thickTop="1" x14ac:dyDescent="0.5">
      <c r="A42" s="74">
        <v>25</v>
      </c>
      <c r="B42" s="164" t="s">
        <v>21</v>
      </c>
      <c r="C42" s="139">
        <v>330100</v>
      </c>
      <c r="D42" s="279"/>
      <c r="E42" s="51"/>
      <c r="F42" s="51"/>
      <c r="G42" s="51"/>
      <c r="H42" s="252"/>
      <c r="I42" s="251"/>
      <c r="J42" s="50"/>
      <c r="K42" s="253"/>
      <c r="L42" s="226"/>
      <c r="M42" s="227"/>
      <c r="N42" s="254"/>
    </row>
    <row r="43" spans="1:14" x14ac:dyDescent="0.5">
      <c r="A43" s="72">
        <v>26</v>
      </c>
      <c r="B43" s="158" t="s">
        <v>22</v>
      </c>
      <c r="C43" s="137">
        <v>330200</v>
      </c>
      <c r="D43" s="270"/>
      <c r="E43" s="52"/>
      <c r="F43" s="52"/>
      <c r="G43" s="52"/>
      <c r="H43" s="205"/>
      <c r="I43" s="207"/>
      <c r="J43" s="53"/>
      <c r="K43" s="208"/>
      <c r="L43" s="201"/>
      <c r="M43" s="202"/>
      <c r="N43" s="206"/>
    </row>
    <row r="44" spans="1:14" x14ac:dyDescent="0.5">
      <c r="A44" s="72">
        <v>27</v>
      </c>
      <c r="B44" s="158" t="s">
        <v>23</v>
      </c>
      <c r="C44" s="137">
        <v>330300</v>
      </c>
      <c r="D44" s="270"/>
      <c r="E44" s="52"/>
      <c r="F44" s="52"/>
      <c r="G44" s="52"/>
      <c r="H44" s="205"/>
      <c r="I44" s="207"/>
      <c r="J44" s="53"/>
      <c r="K44" s="208"/>
      <c r="L44" s="201"/>
      <c r="M44" s="202"/>
      <c r="N44" s="206"/>
    </row>
    <row r="45" spans="1:14" s="266" customFormat="1" x14ac:dyDescent="0.5">
      <c r="A45" s="72">
        <v>28</v>
      </c>
      <c r="B45" s="158" t="s">
        <v>106</v>
      </c>
      <c r="C45" s="137">
        <v>330400</v>
      </c>
      <c r="D45" s="280"/>
      <c r="E45" s="281"/>
      <c r="F45" s="281"/>
      <c r="G45" s="281"/>
      <c r="H45" s="282"/>
      <c r="I45" s="262"/>
      <c r="J45" s="263"/>
      <c r="K45" s="208"/>
      <c r="L45" s="280"/>
      <c r="M45" s="283"/>
      <c r="N45" s="284"/>
    </row>
    <row r="46" spans="1:14" s="289" customFormat="1" x14ac:dyDescent="0.5">
      <c r="A46" s="72">
        <v>29</v>
      </c>
      <c r="B46" s="158" t="s">
        <v>107</v>
      </c>
      <c r="C46" s="137">
        <v>330500</v>
      </c>
      <c r="D46" s="231"/>
      <c r="E46" s="285"/>
      <c r="F46" s="285"/>
      <c r="G46" s="285"/>
      <c r="H46" s="286"/>
      <c r="I46" s="231"/>
      <c r="J46" s="285"/>
      <c r="K46" s="286"/>
      <c r="L46" s="231"/>
      <c r="M46" s="287"/>
      <c r="N46" s="288"/>
    </row>
    <row r="47" spans="1:14" x14ac:dyDescent="0.5">
      <c r="A47" s="72">
        <v>30</v>
      </c>
      <c r="B47" s="158" t="s">
        <v>24</v>
      </c>
      <c r="C47" s="137">
        <v>330600</v>
      </c>
      <c r="D47" s="204"/>
      <c r="E47" s="52"/>
      <c r="F47" s="52"/>
      <c r="G47" s="52"/>
      <c r="H47" s="86"/>
      <c r="I47" s="201"/>
      <c r="J47" s="52"/>
      <c r="K47" s="86"/>
      <c r="L47" s="201"/>
      <c r="M47" s="202"/>
      <c r="N47" s="203"/>
    </row>
    <row r="48" spans="1:14" x14ac:dyDescent="0.5">
      <c r="A48" s="72">
        <v>31</v>
      </c>
      <c r="B48" s="158" t="s">
        <v>25</v>
      </c>
      <c r="C48" s="137">
        <v>330700</v>
      </c>
      <c r="D48" s="204"/>
      <c r="E48" s="54"/>
      <c r="F48" s="54"/>
      <c r="G48" s="54"/>
      <c r="H48" s="205"/>
      <c r="I48" s="201"/>
      <c r="J48" s="52"/>
      <c r="K48" s="86"/>
      <c r="L48" s="204"/>
      <c r="M48" s="290"/>
      <c r="N48" s="206"/>
    </row>
    <row r="49" spans="1:14" x14ac:dyDescent="0.5">
      <c r="A49" s="72">
        <v>32</v>
      </c>
      <c r="B49" s="158" t="s">
        <v>59</v>
      </c>
      <c r="C49" s="137">
        <v>330800</v>
      </c>
      <c r="D49" s="204"/>
      <c r="E49" s="54"/>
      <c r="F49" s="54"/>
      <c r="G49" s="54"/>
      <c r="H49" s="205"/>
      <c r="I49" s="201"/>
      <c r="J49" s="52"/>
      <c r="K49" s="86"/>
      <c r="L49" s="204"/>
      <c r="M49" s="290"/>
      <c r="N49" s="206"/>
    </row>
    <row r="50" spans="1:14" x14ac:dyDescent="0.5">
      <c r="A50" s="72">
        <v>33</v>
      </c>
      <c r="B50" s="158" t="s">
        <v>60</v>
      </c>
      <c r="C50" s="137">
        <v>330900</v>
      </c>
      <c r="D50" s="204"/>
      <c r="E50" s="54"/>
      <c r="F50" s="54"/>
      <c r="G50" s="54"/>
      <c r="H50" s="205"/>
      <c r="I50" s="201"/>
      <c r="J50" s="52"/>
      <c r="K50" s="86"/>
      <c r="L50" s="204"/>
      <c r="M50" s="290"/>
      <c r="N50" s="206"/>
    </row>
    <row r="51" spans="1:14" x14ac:dyDescent="0.5">
      <c r="A51" s="72">
        <v>34</v>
      </c>
      <c r="B51" s="158" t="s">
        <v>108</v>
      </c>
      <c r="C51" s="137">
        <v>331000</v>
      </c>
      <c r="D51" s="204"/>
      <c r="E51" s="54"/>
      <c r="F51" s="54"/>
      <c r="G51" s="54"/>
      <c r="H51" s="205"/>
      <c r="I51" s="201"/>
      <c r="J51" s="52"/>
      <c r="K51" s="86"/>
      <c r="L51" s="204"/>
      <c r="M51" s="290"/>
      <c r="N51" s="206"/>
    </row>
    <row r="52" spans="1:14" x14ac:dyDescent="0.5">
      <c r="A52" s="72">
        <v>35</v>
      </c>
      <c r="B52" s="158" t="s">
        <v>51</v>
      </c>
      <c r="C52" s="137">
        <v>331100</v>
      </c>
      <c r="D52" s="204"/>
      <c r="E52" s="54"/>
      <c r="F52" s="54"/>
      <c r="G52" s="54"/>
      <c r="H52" s="205"/>
      <c r="I52" s="201"/>
      <c r="J52" s="52"/>
      <c r="K52" s="86"/>
      <c r="L52" s="204"/>
      <c r="M52" s="290"/>
      <c r="N52" s="206"/>
    </row>
    <row r="53" spans="1:14" x14ac:dyDescent="0.5">
      <c r="A53" s="72">
        <v>36</v>
      </c>
      <c r="B53" s="158" t="s">
        <v>52</v>
      </c>
      <c r="C53" s="137">
        <v>331200</v>
      </c>
      <c r="D53" s="291"/>
      <c r="E53" s="52"/>
      <c r="F53" s="52"/>
      <c r="G53" s="52"/>
      <c r="H53" s="205"/>
      <c r="I53" s="201"/>
      <c r="J53" s="52"/>
      <c r="K53" s="86"/>
      <c r="L53" s="201"/>
      <c r="M53" s="290"/>
      <c r="N53" s="206"/>
    </row>
    <row r="54" spans="1:14" s="294" customFormat="1" ht="22.5" thickBot="1" x14ac:dyDescent="0.55000000000000004">
      <c r="A54" s="72">
        <v>37</v>
      </c>
      <c r="B54" s="158" t="s">
        <v>109</v>
      </c>
      <c r="C54" s="137">
        <v>331300</v>
      </c>
      <c r="D54" s="231"/>
      <c r="E54" s="285"/>
      <c r="F54" s="285"/>
      <c r="G54" s="285"/>
      <c r="H54" s="286"/>
      <c r="I54" s="292"/>
      <c r="J54" s="293"/>
      <c r="K54" s="40"/>
      <c r="L54" s="231"/>
      <c r="M54" s="287"/>
      <c r="N54" s="288"/>
    </row>
    <row r="55" spans="1:14" ht="22.5" thickTop="1" x14ac:dyDescent="0.5">
      <c r="A55" s="72">
        <v>38</v>
      </c>
      <c r="B55" s="158" t="s">
        <v>26</v>
      </c>
      <c r="C55" s="137">
        <v>331400</v>
      </c>
      <c r="D55" s="291"/>
      <c r="E55" s="52"/>
      <c r="F55" s="52"/>
      <c r="G55" s="52"/>
      <c r="H55" s="86"/>
      <c r="I55" s="201"/>
      <c r="J55" s="52"/>
      <c r="K55" s="86"/>
      <c r="L55" s="201"/>
      <c r="M55" s="202"/>
      <c r="N55" s="203"/>
    </row>
    <row r="56" spans="1:14" x14ac:dyDescent="0.5">
      <c r="A56" s="78">
        <v>39</v>
      </c>
      <c r="B56" s="158" t="s">
        <v>110</v>
      </c>
      <c r="C56" s="129">
        <v>331500</v>
      </c>
      <c r="D56" s="270"/>
      <c r="E56" s="295"/>
      <c r="F56" s="295"/>
      <c r="G56" s="295"/>
      <c r="H56" s="205"/>
      <c r="I56" s="201"/>
      <c r="J56" s="52"/>
      <c r="K56" s="86"/>
      <c r="L56" s="270"/>
      <c r="M56" s="296"/>
      <c r="N56" s="206"/>
    </row>
    <row r="57" spans="1:14" x14ac:dyDescent="0.5">
      <c r="A57" s="78">
        <v>40</v>
      </c>
      <c r="B57" s="158" t="s">
        <v>111</v>
      </c>
      <c r="C57" s="129">
        <v>331600</v>
      </c>
      <c r="D57" s="270"/>
      <c r="E57" s="295"/>
      <c r="F57" s="295"/>
      <c r="G57" s="295"/>
      <c r="H57" s="205"/>
      <c r="I57" s="201"/>
      <c r="J57" s="52"/>
      <c r="K57" s="86"/>
      <c r="L57" s="270"/>
      <c r="M57" s="296"/>
      <c r="N57" s="203"/>
    </row>
    <row r="58" spans="1:14" s="298" customFormat="1" x14ac:dyDescent="0.5">
      <c r="A58" s="78">
        <v>41</v>
      </c>
      <c r="B58" s="158" t="s">
        <v>53</v>
      </c>
      <c r="C58" s="129">
        <v>331700</v>
      </c>
      <c r="D58" s="231"/>
      <c r="E58" s="285"/>
      <c r="F58" s="285"/>
      <c r="G58" s="285"/>
      <c r="H58" s="286"/>
      <c r="I58" s="233"/>
      <c r="J58" s="234"/>
      <c r="K58" s="297"/>
      <c r="L58" s="231"/>
      <c r="M58" s="287"/>
      <c r="N58" s="237"/>
    </row>
    <row r="59" spans="1:14" ht="22.5" thickBot="1" x14ac:dyDescent="0.55000000000000004">
      <c r="A59" s="73"/>
      <c r="B59" s="73" t="s">
        <v>27</v>
      </c>
      <c r="C59" s="138">
        <v>533000</v>
      </c>
      <c r="D59" s="299"/>
      <c r="E59" s="81"/>
      <c r="F59" s="81"/>
      <c r="G59" s="81"/>
      <c r="H59" s="82"/>
      <c r="I59" s="276"/>
      <c r="J59" s="81"/>
      <c r="K59" s="82"/>
      <c r="L59" s="276"/>
      <c r="M59" s="277"/>
      <c r="N59" s="300"/>
    </row>
    <row r="60" spans="1:14" ht="23.25" thickTop="1" thickBot="1" x14ac:dyDescent="0.55000000000000004">
      <c r="A60" s="83"/>
      <c r="B60" s="83" t="s">
        <v>194</v>
      </c>
      <c r="C60" s="140"/>
      <c r="D60" s="301"/>
      <c r="E60" s="84"/>
      <c r="F60" s="84"/>
      <c r="G60" s="84"/>
      <c r="H60" s="302"/>
      <c r="I60" s="303"/>
      <c r="J60" s="84"/>
      <c r="K60" s="304"/>
      <c r="L60" s="303"/>
      <c r="M60" s="305"/>
      <c r="N60" s="306"/>
    </row>
    <row r="61" spans="1:14" s="298" customFormat="1" ht="22.5" thickTop="1" x14ac:dyDescent="0.5">
      <c r="A61" s="74"/>
      <c r="B61" s="167" t="s">
        <v>29</v>
      </c>
      <c r="C61" s="139">
        <v>534000</v>
      </c>
      <c r="D61" s="307"/>
      <c r="E61" s="308"/>
      <c r="F61" s="308"/>
      <c r="G61" s="308"/>
      <c r="H61" s="309"/>
      <c r="I61" s="226"/>
      <c r="J61" s="51"/>
      <c r="K61" s="225"/>
      <c r="L61" s="307"/>
      <c r="M61" s="310"/>
      <c r="N61" s="228"/>
    </row>
    <row r="62" spans="1:14" s="319" customFormat="1" x14ac:dyDescent="0.5">
      <c r="A62" s="72">
        <v>42</v>
      </c>
      <c r="B62" s="158" t="s">
        <v>30</v>
      </c>
      <c r="C62" s="137">
        <v>340100</v>
      </c>
      <c r="D62" s="311"/>
      <c r="E62" s="312"/>
      <c r="F62" s="312"/>
      <c r="G62" s="312"/>
      <c r="H62" s="313"/>
      <c r="I62" s="314"/>
      <c r="J62" s="315"/>
      <c r="K62" s="316"/>
      <c r="L62" s="311"/>
      <c r="M62" s="317"/>
      <c r="N62" s="318"/>
    </row>
    <row r="63" spans="1:14" s="35" customFormat="1" x14ac:dyDescent="0.5">
      <c r="A63" s="72">
        <v>43</v>
      </c>
      <c r="B63" s="158" t="s">
        <v>31</v>
      </c>
      <c r="C63" s="137">
        <v>340200</v>
      </c>
      <c r="D63" s="320"/>
      <c r="E63" s="52"/>
      <c r="F63" s="52"/>
      <c r="G63" s="52"/>
      <c r="H63" s="86"/>
      <c r="I63" s="201"/>
      <c r="J63" s="52"/>
      <c r="K63" s="86"/>
      <c r="L63" s="201"/>
      <c r="M63" s="202"/>
      <c r="N63" s="203"/>
    </row>
    <row r="64" spans="1:14" s="35" customFormat="1" x14ac:dyDescent="0.5">
      <c r="A64" s="72">
        <v>44</v>
      </c>
      <c r="B64" s="158" t="s">
        <v>32</v>
      </c>
      <c r="C64" s="137">
        <v>340300</v>
      </c>
      <c r="D64" s="207"/>
      <c r="E64" s="52"/>
      <c r="F64" s="52"/>
      <c r="G64" s="52"/>
      <c r="H64" s="321"/>
      <c r="I64" s="201"/>
      <c r="J64" s="52"/>
      <c r="K64" s="86"/>
      <c r="L64" s="201"/>
      <c r="M64" s="202"/>
      <c r="N64" s="322"/>
    </row>
    <row r="65" spans="1:14" s="35" customFormat="1" x14ac:dyDescent="0.5">
      <c r="A65" s="72">
        <v>45</v>
      </c>
      <c r="B65" s="158" t="s">
        <v>33</v>
      </c>
      <c r="C65" s="137">
        <v>340400</v>
      </c>
      <c r="D65" s="207"/>
      <c r="E65" s="52"/>
      <c r="F65" s="52"/>
      <c r="G65" s="52"/>
      <c r="H65" s="321"/>
      <c r="I65" s="201"/>
      <c r="J65" s="52"/>
      <c r="K65" s="86"/>
      <c r="L65" s="201"/>
      <c r="M65" s="202"/>
      <c r="N65" s="322"/>
    </row>
    <row r="66" spans="1:14" s="326" customFormat="1" ht="22.5" thickBot="1" x14ac:dyDescent="0.55000000000000004">
      <c r="A66" s="72">
        <v>46</v>
      </c>
      <c r="B66" s="158" t="s">
        <v>120</v>
      </c>
      <c r="C66" s="137">
        <v>340500</v>
      </c>
      <c r="D66" s="323"/>
      <c r="E66" s="38"/>
      <c r="F66" s="38"/>
      <c r="G66" s="38"/>
      <c r="H66" s="85"/>
      <c r="I66" s="324"/>
      <c r="J66" s="39"/>
      <c r="K66" s="86"/>
      <c r="L66" s="323"/>
      <c r="M66" s="325"/>
      <c r="N66" s="322"/>
    </row>
    <row r="67" spans="1:14" ht="23.25" thickTop="1" thickBot="1" x14ac:dyDescent="0.55000000000000004">
      <c r="A67" s="88"/>
      <c r="B67" s="88" t="s">
        <v>34</v>
      </c>
      <c r="C67" s="141"/>
      <c r="D67" s="327"/>
      <c r="E67" s="81"/>
      <c r="F67" s="81"/>
      <c r="G67" s="81"/>
      <c r="H67" s="82"/>
      <c r="I67" s="276"/>
      <c r="J67" s="81"/>
      <c r="K67" s="82"/>
      <c r="L67" s="276"/>
      <c r="M67" s="277"/>
      <c r="N67" s="300"/>
    </row>
    <row r="68" spans="1:14" s="333" customFormat="1" ht="22.5" thickTop="1" x14ac:dyDescent="0.5">
      <c r="A68" s="74"/>
      <c r="B68" s="167" t="s">
        <v>112</v>
      </c>
      <c r="C68" s="139">
        <v>560000</v>
      </c>
      <c r="D68" s="328"/>
      <c r="E68" s="329"/>
      <c r="F68" s="329"/>
      <c r="G68" s="329"/>
      <c r="H68" s="330"/>
      <c r="I68" s="328"/>
      <c r="J68" s="329"/>
      <c r="K68" s="330"/>
      <c r="L68" s="328"/>
      <c r="M68" s="331"/>
      <c r="N68" s="332"/>
    </row>
    <row r="69" spans="1:14" x14ac:dyDescent="0.5">
      <c r="A69" s="72">
        <v>47</v>
      </c>
      <c r="B69" s="158" t="s">
        <v>113</v>
      </c>
      <c r="C69" s="139">
        <v>610100</v>
      </c>
      <c r="D69" s="204"/>
      <c r="E69" s="52"/>
      <c r="F69" s="52"/>
      <c r="G69" s="52"/>
      <c r="H69" s="86"/>
      <c r="I69" s="201"/>
      <c r="J69" s="52"/>
      <c r="K69" s="86"/>
      <c r="L69" s="201"/>
      <c r="M69" s="202"/>
      <c r="N69" s="203"/>
    </row>
    <row r="70" spans="1:14" x14ac:dyDescent="0.5">
      <c r="A70" s="72">
        <v>48</v>
      </c>
      <c r="B70" s="158" t="s">
        <v>114</v>
      </c>
      <c r="C70" s="139">
        <v>610200</v>
      </c>
      <c r="D70" s="201"/>
      <c r="E70" s="52"/>
      <c r="F70" s="52"/>
      <c r="G70" s="52"/>
      <c r="H70" s="86"/>
      <c r="I70" s="201"/>
      <c r="J70" s="52"/>
      <c r="K70" s="86"/>
      <c r="L70" s="201"/>
      <c r="M70" s="202"/>
      <c r="N70" s="203"/>
    </row>
    <row r="71" spans="1:14" x14ac:dyDescent="0.5">
      <c r="A71" s="72">
        <v>49</v>
      </c>
      <c r="B71" s="158" t="s">
        <v>115</v>
      </c>
      <c r="C71" s="139">
        <v>610300</v>
      </c>
      <c r="D71" s="204"/>
      <c r="E71" s="52"/>
      <c r="F71" s="52"/>
      <c r="G71" s="52"/>
      <c r="H71" s="86"/>
      <c r="I71" s="201"/>
      <c r="J71" s="52"/>
      <c r="K71" s="86"/>
      <c r="L71" s="201"/>
      <c r="M71" s="202"/>
      <c r="N71" s="203"/>
    </row>
    <row r="72" spans="1:14" x14ac:dyDescent="0.5">
      <c r="A72" s="72">
        <v>50</v>
      </c>
      <c r="B72" s="165" t="s">
        <v>116</v>
      </c>
      <c r="C72" s="139">
        <v>610400</v>
      </c>
      <c r="D72" s="204"/>
      <c r="E72" s="52"/>
      <c r="F72" s="52"/>
      <c r="G72" s="52"/>
      <c r="H72" s="86"/>
      <c r="I72" s="201"/>
      <c r="J72" s="52"/>
      <c r="K72" s="86"/>
      <c r="L72" s="201"/>
      <c r="M72" s="202"/>
      <c r="N72" s="203"/>
    </row>
    <row r="73" spans="1:14" ht="22.5" thickBot="1" x14ac:dyDescent="0.55000000000000004">
      <c r="A73" s="89"/>
      <c r="B73" s="88" t="s">
        <v>161</v>
      </c>
      <c r="C73" s="141"/>
      <c r="D73" s="327"/>
      <c r="E73" s="81"/>
      <c r="F73" s="81"/>
      <c r="G73" s="81"/>
      <c r="H73" s="82"/>
      <c r="I73" s="276"/>
      <c r="J73" s="81"/>
      <c r="K73" s="82"/>
      <c r="L73" s="276"/>
      <c r="M73" s="277"/>
      <c r="N73" s="300"/>
    </row>
    <row r="74" spans="1:14" ht="22.5" thickTop="1" x14ac:dyDescent="0.5">
      <c r="A74" s="90"/>
      <c r="B74" s="167" t="s">
        <v>117</v>
      </c>
      <c r="C74" s="129">
        <v>550000</v>
      </c>
      <c r="D74" s="334"/>
      <c r="E74" s="51"/>
      <c r="F74" s="51"/>
      <c r="G74" s="51"/>
      <c r="H74" s="225"/>
      <c r="I74" s="226"/>
      <c r="J74" s="51"/>
      <c r="K74" s="225"/>
      <c r="L74" s="226"/>
      <c r="M74" s="227"/>
      <c r="N74" s="228"/>
    </row>
    <row r="75" spans="1:14" x14ac:dyDescent="0.5">
      <c r="A75" s="72">
        <v>51</v>
      </c>
      <c r="B75" s="158" t="s">
        <v>118</v>
      </c>
      <c r="C75" s="137"/>
      <c r="D75" s="204"/>
      <c r="E75" s="52"/>
      <c r="F75" s="52"/>
      <c r="G75" s="52"/>
      <c r="H75" s="86"/>
      <c r="I75" s="201"/>
      <c r="J75" s="52"/>
      <c r="K75" s="86"/>
      <c r="L75" s="201"/>
      <c r="M75" s="202"/>
      <c r="N75" s="203"/>
    </row>
    <row r="76" spans="1:14" ht="22.5" thickBot="1" x14ac:dyDescent="0.55000000000000004">
      <c r="A76" s="91"/>
      <c r="B76" s="169" t="s">
        <v>162</v>
      </c>
      <c r="C76" s="142"/>
      <c r="D76" s="327"/>
      <c r="E76" s="81"/>
      <c r="F76" s="81"/>
      <c r="G76" s="81"/>
      <c r="H76" s="82"/>
      <c r="I76" s="276"/>
      <c r="J76" s="81"/>
      <c r="K76" s="82"/>
      <c r="L76" s="276"/>
      <c r="M76" s="277"/>
      <c r="N76" s="300"/>
    </row>
    <row r="77" spans="1:14" ht="23.25" thickTop="1" thickBot="1" x14ac:dyDescent="0.55000000000000004">
      <c r="A77" s="92"/>
      <c r="B77" s="92" t="s">
        <v>35</v>
      </c>
      <c r="C77" s="143"/>
      <c r="D77" s="301"/>
      <c r="E77" s="84"/>
      <c r="F77" s="84"/>
      <c r="G77" s="84"/>
      <c r="H77" s="304"/>
      <c r="I77" s="303"/>
      <c r="J77" s="84"/>
      <c r="K77" s="304"/>
      <c r="L77" s="303"/>
      <c r="M77" s="305"/>
      <c r="N77" s="306"/>
    </row>
    <row r="78" spans="1:14" ht="22.5" thickTop="1" x14ac:dyDescent="0.5">
      <c r="A78" s="93"/>
      <c r="B78" s="151" t="s">
        <v>119</v>
      </c>
      <c r="C78" s="144"/>
      <c r="D78" s="334"/>
      <c r="E78" s="51"/>
      <c r="F78" s="51"/>
      <c r="G78" s="51"/>
      <c r="H78" s="225"/>
      <c r="I78" s="226"/>
      <c r="J78" s="51"/>
      <c r="K78" s="225"/>
      <c r="L78" s="226"/>
      <c r="M78" s="227"/>
      <c r="N78" s="228"/>
    </row>
    <row r="79" spans="1:14" x14ac:dyDescent="0.5">
      <c r="A79" s="94"/>
      <c r="B79" s="172" t="s">
        <v>36</v>
      </c>
      <c r="C79" s="131">
        <v>541000</v>
      </c>
      <c r="D79" s="204"/>
      <c r="E79" s="52"/>
      <c r="F79" s="52"/>
      <c r="G79" s="52"/>
      <c r="H79" s="86"/>
      <c r="I79" s="201"/>
      <c r="J79" s="52"/>
      <c r="K79" s="86"/>
      <c r="L79" s="201"/>
      <c r="M79" s="202"/>
      <c r="N79" s="203"/>
    </row>
    <row r="80" spans="1:14" x14ac:dyDescent="0.5">
      <c r="A80" s="95">
        <v>52</v>
      </c>
      <c r="B80" s="153" t="s">
        <v>121</v>
      </c>
      <c r="C80" s="132">
        <v>410100</v>
      </c>
      <c r="D80" s="204"/>
      <c r="E80" s="52"/>
      <c r="F80" s="52"/>
      <c r="G80" s="52"/>
      <c r="H80" s="86"/>
      <c r="I80" s="201"/>
      <c r="J80" s="52"/>
      <c r="K80" s="86"/>
      <c r="L80" s="201"/>
      <c r="M80" s="202"/>
      <c r="N80" s="203"/>
    </row>
    <row r="81" spans="1:14" x14ac:dyDescent="0.5">
      <c r="A81" s="95">
        <v>53</v>
      </c>
      <c r="B81" s="153" t="s">
        <v>122</v>
      </c>
      <c r="C81" s="132">
        <v>410200</v>
      </c>
      <c r="D81" s="204"/>
      <c r="E81" s="52"/>
      <c r="F81" s="52"/>
      <c r="G81" s="52"/>
      <c r="H81" s="86"/>
      <c r="I81" s="201"/>
      <c r="J81" s="52"/>
      <c r="K81" s="86"/>
      <c r="L81" s="201"/>
      <c r="M81" s="202"/>
      <c r="N81" s="203"/>
    </row>
    <row r="82" spans="1:14" x14ac:dyDescent="0.5">
      <c r="A82" s="95">
        <v>54</v>
      </c>
      <c r="B82" s="153" t="s">
        <v>123</v>
      </c>
      <c r="C82" s="132">
        <v>410300</v>
      </c>
      <c r="D82" s="204"/>
      <c r="E82" s="52"/>
      <c r="F82" s="52"/>
      <c r="G82" s="52"/>
      <c r="H82" s="86"/>
      <c r="I82" s="201"/>
      <c r="J82" s="52"/>
      <c r="K82" s="86"/>
      <c r="L82" s="201"/>
      <c r="M82" s="202"/>
      <c r="N82" s="203"/>
    </row>
    <row r="83" spans="1:14" x14ac:dyDescent="0.5">
      <c r="A83" s="95">
        <v>55</v>
      </c>
      <c r="B83" s="153" t="s">
        <v>124</v>
      </c>
      <c r="C83" s="132">
        <v>410400</v>
      </c>
      <c r="D83" s="204"/>
      <c r="E83" s="52"/>
      <c r="F83" s="52"/>
      <c r="G83" s="52"/>
      <c r="H83" s="86"/>
      <c r="I83" s="201"/>
      <c r="J83" s="52"/>
      <c r="K83" s="86"/>
      <c r="L83" s="201"/>
      <c r="M83" s="202"/>
      <c r="N83" s="203"/>
    </row>
    <row r="84" spans="1:14" x14ac:dyDescent="0.5">
      <c r="A84" s="95">
        <v>56</v>
      </c>
      <c r="B84" s="153" t="s">
        <v>125</v>
      </c>
      <c r="C84" s="132">
        <v>410500</v>
      </c>
      <c r="D84" s="204"/>
      <c r="E84" s="52"/>
      <c r="F84" s="52"/>
      <c r="G84" s="52"/>
      <c r="H84" s="86"/>
      <c r="I84" s="201"/>
      <c r="J84" s="52"/>
      <c r="K84" s="86"/>
      <c r="L84" s="201"/>
      <c r="M84" s="202"/>
      <c r="N84" s="203"/>
    </row>
    <row r="85" spans="1:14" x14ac:dyDescent="0.5">
      <c r="A85" s="95">
        <v>57</v>
      </c>
      <c r="B85" s="153" t="s">
        <v>126</v>
      </c>
      <c r="C85" s="132">
        <v>410600</v>
      </c>
      <c r="D85" s="204"/>
      <c r="E85" s="52"/>
      <c r="F85" s="52"/>
      <c r="G85" s="52"/>
      <c r="H85" s="86"/>
      <c r="I85" s="201"/>
      <c r="J85" s="52"/>
      <c r="K85" s="86"/>
      <c r="L85" s="201"/>
      <c r="M85" s="202"/>
      <c r="N85" s="203"/>
    </row>
    <row r="86" spans="1:14" x14ac:dyDescent="0.5">
      <c r="A86" s="95">
        <v>58</v>
      </c>
      <c r="B86" s="153" t="s">
        <v>127</v>
      </c>
      <c r="C86" s="132">
        <v>410700</v>
      </c>
      <c r="D86" s="204"/>
      <c r="E86" s="52"/>
      <c r="F86" s="52"/>
      <c r="G86" s="52"/>
      <c r="H86" s="86"/>
      <c r="I86" s="201"/>
      <c r="J86" s="52"/>
      <c r="K86" s="86"/>
      <c r="L86" s="201"/>
      <c r="M86" s="202"/>
      <c r="N86" s="203"/>
    </row>
    <row r="87" spans="1:14" x14ac:dyDescent="0.5">
      <c r="A87" s="95">
        <v>59</v>
      </c>
      <c r="B87" s="153" t="s">
        <v>128</v>
      </c>
      <c r="C87" s="132">
        <v>410800</v>
      </c>
      <c r="D87" s="204"/>
      <c r="E87" s="52"/>
      <c r="F87" s="52"/>
      <c r="G87" s="52"/>
      <c r="H87" s="86"/>
      <c r="I87" s="201"/>
      <c r="J87" s="52"/>
      <c r="K87" s="86"/>
      <c r="L87" s="201"/>
      <c r="M87" s="202"/>
      <c r="N87" s="203"/>
    </row>
    <row r="88" spans="1:14" x14ac:dyDescent="0.5">
      <c r="A88" s="95">
        <v>60</v>
      </c>
      <c r="B88" s="153" t="s">
        <v>129</v>
      </c>
      <c r="C88" s="132">
        <v>410900</v>
      </c>
      <c r="D88" s="204"/>
      <c r="E88" s="52"/>
      <c r="F88" s="52"/>
      <c r="G88" s="52"/>
      <c r="H88" s="86"/>
      <c r="I88" s="201"/>
      <c r="J88" s="52"/>
      <c r="K88" s="86"/>
      <c r="L88" s="201"/>
      <c r="M88" s="202"/>
      <c r="N88" s="203"/>
    </row>
    <row r="89" spans="1:14" x14ac:dyDescent="0.5">
      <c r="A89" s="95">
        <v>61</v>
      </c>
      <c r="B89" s="153" t="s">
        <v>130</v>
      </c>
      <c r="C89" s="132">
        <v>411000</v>
      </c>
      <c r="D89" s="204"/>
      <c r="E89" s="52"/>
      <c r="F89" s="52"/>
      <c r="G89" s="52"/>
      <c r="H89" s="86"/>
      <c r="I89" s="201"/>
      <c r="J89" s="52"/>
      <c r="K89" s="86"/>
      <c r="L89" s="201"/>
      <c r="M89" s="202"/>
      <c r="N89" s="203"/>
    </row>
    <row r="90" spans="1:14" x14ac:dyDescent="0.5">
      <c r="A90" s="95">
        <v>62</v>
      </c>
      <c r="B90" s="153" t="s">
        <v>131</v>
      </c>
      <c r="C90" s="132">
        <v>411100</v>
      </c>
      <c r="D90" s="204"/>
      <c r="E90" s="52"/>
      <c r="F90" s="52"/>
      <c r="G90" s="52"/>
      <c r="H90" s="86"/>
      <c r="I90" s="201"/>
      <c r="J90" s="52"/>
      <c r="K90" s="86"/>
      <c r="L90" s="201"/>
      <c r="M90" s="202"/>
      <c r="N90" s="203"/>
    </row>
    <row r="91" spans="1:14" x14ac:dyDescent="0.5">
      <c r="A91" s="95">
        <v>63</v>
      </c>
      <c r="B91" s="153" t="s">
        <v>132</v>
      </c>
      <c r="C91" s="132">
        <v>411200</v>
      </c>
      <c r="D91" s="204"/>
      <c r="E91" s="52"/>
      <c r="F91" s="52"/>
      <c r="G91" s="52"/>
      <c r="H91" s="86"/>
      <c r="I91" s="201"/>
      <c r="J91" s="52"/>
      <c r="K91" s="86"/>
      <c r="L91" s="201"/>
      <c r="M91" s="202"/>
      <c r="N91" s="203"/>
    </row>
    <row r="92" spans="1:14" x14ac:dyDescent="0.5">
      <c r="A92" s="95">
        <v>64</v>
      </c>
      <c r="B92" s="153" t="s">
        <v>133</v>
      </c>
      <c r="C92" s="132">
        <v>411300</v>
      </c>
      <c r="D92" s="204"/>
      <c r="E92" s="52"/>
      <c r="F92" s="52"/>
      <c r="G92" s="52"/>
      <c r="H92" s="86"/>
      <c r="I92" s="201"/>
      <c r="J92" s="52"/>
      <c r="K92" s="86"/>
      <c r="L92" s="201"/>
      <c r="M92" s="202"/>
      <c r="N92" s="203"/>
    </row>
    <row r="93" spans="1:14" x14ac:dyDescent="0.5">
      <c r="A93" s="95">
        <v>65</v>
      </c>
      <c r="B93" s="153" t="s">
        <v>134</v>
      </c>
      <c r="C93" s="132">
        <v>411400</v>
      </c>
      <c r="D93" s="204"/>
      <c r="E93" s="52"/>
      <c r="F93" s="52"/>
      <c r="G93" s="52"/>
      <c r="H93" s="86"/>
      <c r="I93" s="201"/>
      <c r="J93" s="52"/>
      <c r="K93" s="86"/>
      <c r="L93" s="201"/>
      <c r="M93" s="202"/>
      <c r="N93" s="203"/>
    </row>
    <row r="94" spans="1:14" x14ac:dyDescent="0.5">
      <c r="A94" s="95">
        <v>66</v>
      </c>
      <c r="B94" s="153" t="s">
        <v>135</v>
      </c>
      <c r="C94" s="132">
        <v>411500</v>
      </c>
      <c r="D94" s="204"/>
      <c r="E94" s="52"/>
      <c r="F94" s="52"/>
      <c r="G94" s="52"/>
      <c r="H94" s="86"/>
      <c r="I94" s="201"/>
      <c r="J94" s="52"/>
      <c r="K94" s="86"/>
      <c r="L94" s="201"/>
      <c r="M94" s="202"/>
      <c r="N94" s="203"/>
    </row>
    <row r="95" spans="1:14" x14ac:dyDescent="0.5">
      <c r="A95" s="95">
        <v>67</v>
      </c>
      <c r="B95" s="153" t="s">
        <v>136</v>
      </c>
      <c r="C95" s="132">
        <v>411600</v>
      </c>
      <c r="D95" s="204"/>
      <c r="E95" s="52"/>
      <c r="F95" s="52"/>
      <c r="G95" s="52"/>
      <c r="H95" s="86"/>
      <c r="I95" s="201"/>
      <c r="J95" s="52"/>
      <c r="K95" s="86"/>
      <c r="L95" s="201"/>
      <c r="M95" s="202"/>
      <c r="N95" s="203"/>
    </row>
    <row r="96" spans="1:14" x14ac:dyDescent="0.5">
      <c r="A96" s="95">
        <v>68</v>
      </c>
      <c r="B96" s="153" t="s">
        <v>137</v>
      </c>
      <c r="C96" s="132">
        <v>411700</v>
      </c>
      <c r="D96" s="204"/>
      <c r="E96" s="52"/>
      <c r="F96" s="52"/>
      <c r="G96" s="52"/>
      <c r="H96" s="86"/>
      <c r="I96" s="201"/>
      <c r="J96" s="52"/>
      <c r="K96" s="86"/>
      <c r="L96" s="201"/>
      <c r="M96" s="202"/>
      <c r="N96" s="203"/>
    </row>
    <row r="97" spans="1:14" ht="22.5" thickBot="1" x14ac:dyDescent="0.55000000000000004">
      <c r="A97" s="95">
        <v>69</v>
      </c>
      <c r="B97" s="155" t="s">
        <v>138</v>
      </c>
      <c r="C97" s="132">
        <v>411800</v>
      </c>
      <c r="D97" s="335"/>
      <c r="E97" s="336"/>
      <c r="F97" s="336"/>
      <c r="G97" s="336"/>
      <c r="H97" s="337"/>
      <c r="I97" s="338"/>
      <c r="J97" s="336"/>
      <c r="K97" s="337"/>
      <c r="L97" s="338"/>
      <c r="M97" s="213"/>
      <c r="N97" s="339"/>
    </row>
    <row r="98" spans="1:14" ht="22.5" thickBot="1" x14ac:dyDescent="0.55000000000000004">
      <c r="A98" s="97"/>
      <c r="B98" s="175" t="s">
        <v>140</v>
      </c>
      <c r="C98" s="145"/>
      <c r="D98" s="340"/>
      <c r="E98" s="341"/>
      <c r="F98" s="341"/>
      <c r="G98" s="341"/>
      <c r="H98" s="342"/>
      <c r="I98" s="343"/>
      <c r="J98" s="341"/>
      <c r="K98" s="342"/>
      <c r="L98" s="343"/>
      <c r="M98" s="242"/>
      <c r="N98" s="344"/>
    </row>
    <row r="99" spans="1:14" x14ac:dyDescent="0.5">
      <c r="A99" s="78"/>
      <c r="B99" s="176" t="s">
        <v>37</v>
      </c>
      <c r="C99" s="129">
        <v>542000</v>
      </c>
      <c r="D99" s="334"/>
      <c r="E99" s="51"/>
      <c r="F99" s="51"/>
      <c r="G99" s="51"/>
      <c r="H99" s="225"/>
      <c r="I99" s="226"/>
      <c r="J99" s="51"/>
      <c r="K99" s="225"/>
      <c r="L99" s="226"/>
      <c r="M99" s="227"/>
      <c r="N99" s="228"/>
    </row>
    <row r="100" spans="1:14" ht="22.5" thickBot="1" x14ac:dyDescent="0.55000000000000004">
      <c r="A100" s="95">
        <v>70</v>
      </c>
      <c r="B100" s="345"/>
      <c r="C100" s="367"/>
      <c r="D100" s="346"/>
      <c r="E100" s="347"/>
      <c r="F100" s="347"/>
      <c r="G100" s="347"/>
      <c r="H100" s="348"/>
      <c r="I100" s="349"/>
      <c r="J100" s="347"/>
      <c r="K100" s="348"/>
      <c r="L100" s="349"/>
      <c r="M100" s="350"/>
      <c r="N100" s="351"/>
    </row>
    <row r="101" spans="1:14" ht="22.5" thickBot="1" x14ac:dyDescent="0.55000000000000004">
      <c r="A101" s="97"/>
      <c r="B101" s="175" t="s">
        <v>141</v>
      </c>
      <c r="C101" s="146"/>
      <c r="D101" s="340"/>
      <c r="E101" s="341"/>
      <c r="F101" s="341"/>
      <c r="G101" s="341"/>
      <c r="H101" s="342"/>
      <c r="I101" s="343"/>
      <c r="J101" s="341"/>
      <c r="K101" s="342"/>
      <c r="L101" s="343"/>
      <c r="M101" s="242"/>
      <c r="N101" s="344"/>
    </row>
    <row r="102" spans="1:14" ht="22.5" thickBot="1" x14ac:dyDescent="0.55000000000000004">
      <c r="A102" s="352"/>
      <c r="B102" s="352" t="s">
        <v>38</v>
      </c>
      <c r="C102" s="368"/>
      <c r="D102" s="353"/>
      <c r="E102" s="354"/>
      <c r="F102" s="354"/>
      <c r="G102" s="354"/>
      <c r="H102" s="355"/>
      <c r="I102" s="356"/>
      <c r="J102" s="354"/>
      <c r="K102" s="355"/>
      <c r="L102" s="356"/>
      <c r="M102" s="357"/>
      <c r="N102" s="358"/>
    </row>
    <row r="103" spans="1:14" ht="22.5" thickTop="1" x14ac:dyDescent="0.5">
      <c r="A103" s="93"/>
      <c r="B103" s="151" t="s">
        <v>39</v>
      </c>
      <c r="C103" s="130">
        <v>510000</v>
      </c>
      <c r="D103" s="334"/>
      <c r="E103" s="51"/>
      <c r="F103" s="51"/>
      <c r="G103" s="51"/>
      <c r="H103" s="225"/>
      <c r="I103" s="226"/>
      <c r="J103" s="51"/>
      <c r="K103" s="225"/>
      <c r="L103" s="226"/>
      <c r="M103" s="227"/>
      <c r="N103" s="228"/>
    </row>
    <row r="104" spans="1:14" x14ac:dyDescent="0.5">
      <c r="A104" s="94">
        <v>71</v>
      </c>
      <c r="B104" s="158" t="s">
        <v>142</v>
      </c>
      <c r="C104" s="131">
        <v>110100</v>
      </c>
      <c r="D104" s="204"/>
      <c r="E104" s="52"/>
      <c r="F104" s="52"/>
      <c r="G104" s="52"/>
      <c r="H104" s="86"/>
      <c r="I104" s="201"/>
      <c r="J104" s="52"/>
      <c r="K104" s="86"/>
      <c r="L104" s="201"/>
      <c r="M104" s="202"/>
      <c r="N104" s="203"/>
    </row>
    <row r="105" spans="1:14" x14ac:dyDescent="0.5">
      <c r="A105" s="94">
        <v>72</v>
      </c>
      <c r="B105" s="158" t="s">
        <v>143</v>
      </c>
      <c r="C105" s="131">
        <v>110200</v>
      </c>
      <c r="D105" s="204"/>
      <c r="E105" s="52"/>
      <c r="F105" s="52"/>
      <c r="G105" s="52"/>
      <c r="H105" s="86"/>
      <c r="I105" s="201"/>
      <c r="J105" s="52"/>
      <c r="K105" s="86"/>
      <c r="L105" s="201"/>
      <c r="M105" s="202"/>
      <c r="N105" s="203"/>
    </row>
    <row r="106" spans="1:14" x14ac:dyDescent="0.5">
      <c r="A106" s="94">
        <v>73</v>
      </c>
      <c r="B106" s="158" t="s">
        <v>144</v>
      </c>
      <c r="C106" s="131">
        <v>110300</v>
      </c>
      <c r="D106" s="204"/>
      <c r="E106" s="52"/>
      <c r="F106" s="52"/>
      <c r="G106" s="52"/>
      <c r="H106" s="86"/>
      <c r="I106" s="201"/>
      <c r="J106" s="52"/>
      <c r="K106" s="86"/>
      <c r="L106" s="201"/>
      <c r="M106" s="202"/>
      <c r="N106" s="203"/>
    </row>
    <row r="107" spans="1:14" x14ac:dyDescent="0.5">
      <c r="A107" s="94">
        <v>74</v>
      </c>
      <c r="B107" s="158" t="s">
        <v>157</v>
      </c>
      <c r="C107" s="131">
        <v>110400</v>
      </c>
      <c r="D107" s="204"/>
      <c r="E107" s="52"/>
      <c r="F107" s="52"/>
      <c r="G107" s="52"/>
      <c r="H107" s="86"/>
      <c r="I107" s="201"/>
      <c r="J107" s="52"/>
      <c r="K107" s="86"/>
      <c r="L107" s="201"/>
      <c r="M107" s="202"/>
      <c r="N107" s="203"/>
    </row>
    <row r="108" spans="1:14" x14ac:dyDescent="0.5">
      <c r="A108" s="94">
        <v>75</v>
      </c>
      <c r="B108" s="158" t="s">
        <v>158</v>
      </c>
      <c r="C108" s="131">
        <v>110500</v>
      </c>
      <c r="D108" s="204"/>
      <c r="E108" s="52"/>
      <c r="F108" s="52"/>
      <c r="G108" s="52"/>
      <c r="H108" s="86"/>
      <c r="I108" s="201"/>
      <c r="J108" s="52"/>
      <c r="K108" s="86"/>
      <c r="L108" s="201"/>
      <c r="M108" s="202"/>
      <c r="N108" s="203"/>
    </row>
    <row r="109" spans="1:14" x14ac:dyDescent="0.5">
      <c r="A109" s="94">
        <v>76</v>
      </c>
      <c r="B109" s="158" t="s">
        <v>159</v>
      </c>
      <c r="C109" s="131">
        <v>110600</v>
      </c>
      <c r="D109" s="204"/>
      <c r="E109" s="52"/>
      <c r="F109" s="52"/>
      <c r="G109" s="52"/>
      <c r="H109" s="86"/>
      <c r="I109" s="201"/>
      <c r="J109" s="52"/>
      <c r="K109" s="86"/>
      <c r="L109" s="201"/>
      <c r="M109" s="202"/>
      <c r="N109" s="203"/>
    </row>
    <row r="110" spans="1:14" x14ac:dyDescent="0.5">
      <c r="A110" s="370">
        <v>77</v>
      </c>
      <c r="B110" s="158" t="s">
        <v>145</v>
      </c>
      <c r="C110" s="131">
        <v>110700</v>
      </c>
      <c r="D110" s="204"/>
      <c r="E110" s="52"/>
      <c r="F110" s="52"/>
      <c r="G110" s="52"/>
      <c r="H110" s="86"/>
      <c r="I110" s="201"/>
      <c r="J110" s="52"/>
      <c r="K110" s="86"/>
      <c r="L110" s="201"/>
      <c r="M110" s="202"/>
      <c r="N110" s="203"/>
    </row>
    <row r="111" spans="1:14" x14ac:dyDescent="0.5">
      <c r="A111" s="370">
        <v>78</v>
      </c>
      <c r="B111" s="158" t="s">
        <v>146</v>
      </c>
      <c r="C111" s="131">
        <v>110800</v>
      </c>
      <c r="D111" s="204"/>
      <c r="E111" s="52"/>
      <c r="F111" s="52"/>
      <c r="G111" s="52"/>
      <c r="H111" s="86"/>
      <c r="I111" s="201"/>
      <c r="J111" s="52"/>
      <c r="K111" s="86"/>
      <c r="L111" s="201"/>
      <c r="M111" s="202"/>
      <c r="N111" s="203"/>
    </row>
    <row r="112" spans="1:14" x14ac:dyDescent="0.5">
      <c r="A112" s="94">
        <v>79</v>
      </c>
      <c r="B112" s="158" t="s">
        <v>147</v>
      </c>
      <c r="C112" s="131">
        <v>110900</v>
      </c>
      <c r="D112" s="204"/>
      <c r="E112" s="52"/>
      <c r="F112" s="52"/>
      <c r="G112" s="52"/>
      <c r="H112" s="86"/>
      <c r="I112" s="201"/>
      <c r="J112" s="52"/>
      <c r="K112" s="86"/>
      <c r="L112" s="201"/>
      <c r="M112" s="202"/>
      <c r="N112" s="203"/>
    </row>
    <row r="113" spans="1:14" x14ac:dyDescent="0.5">
      <c r="A113" s="94">
        <v>80</v>
      </c>
      <c r="B113" s="158" t="s">
        <v>148</v>
      </c>
      <c r="C113" s="131">
        <v>111000</v>
      </c>
      <c r="D113" s="204"/>
      <c r="E113" s="52"/>
      <c r="F113" s="52"/>
      <c r="G113" s="52"/>
      <c r="H113" s="86"/>
      <c r="I113" s="201"/>
      <c r="J113" s="52"/>
      <c r="K113" s="86"/>
      <c r="L113" s="201"/>
      <c r="M113" s="202"/>
      <c r="N113" s="203"/>
    </row>
    <row r="114" spans="1:14" x14ac:dyDescent="0.5">
      <c r="A114" s="94">
        <v>81</v>
      </c>
      <c r="B114" s="158" t="s">
        <v>149</v>
      </c>
      <c r="C114" s="131">
        <v>111100</v>
      </c>
      <c r="D114" s="204"/>
      <c r="E114" s="52"/>
      <c r="F114" s="52"/>
      <c r="G114" s="52"/>
      <c r="H114" s="86"/>
      <c r="I114" s="201"/>
      <c r="J114" s="52"/>
      <c r="K114" s="86"/>
      <c r="L114" s="201"/>
      <c r="M114" s="202"/>
      <c r="N114" s="203"/>
    </row>
    <row r="115" spans="1:14" x14ac:dyDescent="0.5">
      <c r="A115" s="94">
        <v>82</v>
      </c>
      <c r="B115" s="158" t="s">
        <v>150</v>
      </c>
      <c r="C115" s="131">
        <v>111200</v>
      </c>
      <c r="D115" s="204"/>
      <c r="E115" s="52"/>
      <c r="F115" s="52"/>
      <c r="G115" s="52"/>
      <c r="H115" s="86"/>
      <c r="I115" s="201"/>
      <c r="J115" s="52"/>
      <c r="K115" s="86"/>
      <c r="L115" s="201"/>
      <c r="M115" s="202"/>
      <c r="N115" s="203"/>
    </row>
    <row r="116" spans="1:14" x14ac:dyDescent="0.5">
      <c r="A116" s="94">
        <v>83</v>
      </c>
      <c r="B116" s="158" t="s">
        <v>151</v>
      </c>
      <c r="C116" s="131">
        <v>120100</v>
      </c>
      <c r="D116" s="204"/>
      <c r="E116" s="52"/>
      <c r="F116" s="52"/>
      <c r="G116" s="52"/>
      <c r="H116" s="86"/>
      <c r="I116" s="201"/>
      <c r="J116" s="52"/>
      <c r="K116" s="86"/>
      <c r="L116" s="201"/>
      <c r="M116" s="202"/>
      <c r="N116" s="203"/>
    </row>
    <row r="117" spans="1:14" x14ac:dyDescent="0.5">
      <c r="A117" s="94">
        <v>84</v>
      </c>
      <c r="B117" s="158" t="s">
        <v>152</v>
      </c>
      <c r="C117" s="131">
        <v>120200</v>
      </c>
      <c r="D117" s="204"/>
      <c r="E117" s="52"/>
      <c r="F117" s="52"/>
      <c r="G117" s="52"/>
      <c r="H117" s="86"/>
      <c r="I117" s="201"/>
      <c r="J117" s="52"/>
      <c r="K117" s="86"/>
      <c r="L117" s="201"/>
      <c r="M117" s="202"/>
      <c r="N117" s="203"/>
    </row>
    <row r="118" spans="1:14" x14ac:dyDescent="0.5">
      <c r="A118" s="94">
        <v>85</v>
      </c>
      <c r="B118" s="158" t="s">
        <v>153</v>
      </c>
      <c r="C118" s="131">
        <v>120300</v>
      </c>
      <c r="D118" s="204"/>
      <c r="E118" s="52"/>
      <c r="F118" s="52"/>
      <c r="G118" s="52"/>
      <c r="H118" s="86"/>
      <c r="I118" s="201"/>
      <c r="J118" s="52"/>
      <c r="K118" s="86"/>
      <c r="L118" s="201"/>
      <c r="M118" s="202"/>
      <c r="N118" s="203"/>
    </row>
    <row r="119" spans="1:14" x14ac:dyDescent="0.5">
      <c r="A119" s="94">
        <v>86</v>
      </c>
      <c r="B119" s="158" t="s">
        <v>154</v>
      </c>
      <c r="C119" s="131">
        <v>120600</v>
      </c>
      <c r="D119" s="204"/>
      <c r="E119" s="52"/>
      <c r="F119" s="52"/>
      <c r="G119" s="52"/>
      <c r="H119" s="86"/>
      <c r="I119" s="201"/>
      <c r="J119" s="52"/>
      <c r="K119" s="86"/>
      <c r="L119" s="201"/>
      <c r="M119" s="202"/>
      <c r="N119" s="203"/>
    </row>
    <row r="120" spans="1:14" x14ac:dyDescent="0.5">
      <c r="A120" s="370">
        <v>87</v>
      </c>
      <c r="B120" s="158" t="s">
        <v>155</v>
      </c>
      <c r="C120" s="131">
        <v>120700</v>
      </c>
      <c r="D120" s="204"/>
      <c r="E120" s="52"/>
      <c r="F120" s="52"/>
      <c r="G120" s="52"/>
      <c r="H120" s="86"/>
      <c r="I120" s="201"/>
      <c r="J120" s="52"/>
      <c r="K120" s="86"/>
      <c r="L120" s="201"/>
      <c r="M120" s="202"/>
      <c r="N120" s="203"/>
    </row>
    <row r="121" spans="1:14" ht="22.5" thickBot="1" x14ac:dyDescent="0.55000000000000004">
      <c r="A121" s="78">
        <v>88</v>
      </c>
      <c r="B121" s="160" t="s">
        <v>156</v>
      </c>
      <c r="C121" s="129">
        <v>120900</v>
      </c>
      <c r="D121" s="335"/>
      <c r="E121" s="336"/>
      <c r="F121" s="336"/>
      <c r="G121" s="336"/>
      <c r="H121" s="337"/>
      <c r="I121" s="338"/>
      <c r="J121" s="336"/>
      <c r="K121" s="337"/>
      <c r="L121" s="338"/>
      <c r="M121" s="213"/>
      <c r="N121" s="339"/>
    </row>
    <row r="122" spans="1:14" ht="23.25" thickBot="1" x14ac:dyDescent="0.6">
      <c r="A122" s="99"/>
      <c r="B122" s="854" t="s">
        <v>160</v>
      </c>
      <c r="C122" s="128"/>
      <c r="D122" s="340"/>
      <c r="E122" s="341"/>
      <c r="F122" s="341"/>
      <c r="G122" s="341"/>
      <c r="H122" s="342"/>
      <c r="I122" s="343"/>
      <c r="J122" s="341"/>
      <c r="K122" s="342"/>
      <c r="L122" s="343"/>
      <c r="M122" s="242"/>
      <c r="N122" s="344"/>
    </row>
    <row r="123" spans="1:14" ht="22.5" thickBot="1" x14ac:dyDescent="0.55000000000000004">
      <c r="A123" s="100"/>
      <c r="B123" s="100" t="s">
        <v>250</v>
      </c>
      <c r="C123" s="147"/>
      <c r="D123" s="340"/>
      <c r="E123" s="341"/>
      <c r="F123" s="341"/>
      <c r="G123" s="341"/>
      <c r="H123" s="342"/>
      <c r="I123" s="343"/>
      <c r="J123" s="341"/>
      <c r="K123" s="342"/>
      <c r="L123" s="343"/>
      <c r="M123" s="242"/>
      <c r="N123" s="344"/>
    </row>
    <row r="124" spans="1:14" s="48" customFormat="1" x14ac:dyDescent="0.5">
      <c r="A124" s="359"/>
      <c r="C124" s="369"/>
      <c r="D124" s="360"/>
    </row>
    <row r="125" spans="1:14" s="48" customFormat="1" x14ac:dyDescent="0.5">
      <c r="A125" s="359"/>
      <c r="B125" s="48" t="s">
        <v>254</v>
      </c>
      <c r="C125" s="369"/>
      <c r="D125" s="360"/>
    </row>
  </sheetData>
  <mergeCells count="9">
    <mergeCell ref="A2:A3"/>
    <mergeCell ref="C2:C3"/>
    <mergeCell ref="A1:N1"/>
    <mergeCell ref="D3:H3"/>
    <mergeCell ref="I3:K3"/>
    <mergeCell ref="D2:K2"/>
    <mergeCell ref="L3:M3"/>
    <mergeCell ref="L2:M2"/>
    <mergeCell ref="N2:N4"/>
  </mergeCells>
  <pageMargins left="3.937007874015748E-2" right="3.937007874015748E-2" top="0.59055118110236215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FB07-80AB-4A99-8DC7-38CAA5C9D26F}">
  <dimension ref="A1:G113"/>
  <sheetViews>
    <sheetView view="pageBreakPreview" zoomScale="95" zoomScaleSheetLayoutView="95" workbookViewId="0">
      <selection activeCell="A2" sqref="A2:A4"/>
    </sheetView>
  </sheetViews>
  <sheetFormatPr defaultRowHeight="22.5" x14ac:dyDescent="0.55000000000000004"/>
  <cols>
    <col min="1" max="1" width="4.140625" style="715" customWidth="1"/>
    <col min="2" max="2" width="27.42578125" style="583" customWidth="1"/>
    <col min="3" max="3" width="10.5703125" style="716" customWidth="1"/>
    <col min="4" max="4" width="10.5703125" style="717" customWidth="1"/>
    <col min="5" max="5" width="10.42578125" style="583" customWidth="1"/>
    <col min="6" max="6" width="15.7109375" style="583" customWidth="1"/>
    <col min="7" max="7" width="10.5703125" style="617" customWidth="1"/>
    <col min="8" max="245" width="9.140625" style="583"/>
    <col min="246" max="246" width="4.140625" style="583" customWidth="1"/>
    <col min="247" max="247" width="26.5703125" style="583" customWidth="1"/>
    <col min="248" max="248" width="4.7109375" style="583" customWidth="1"/>
    <col min="249" max="250" width="10.140625" style="583" customWidth="1"/>
    <col min="251" max="251" width="10.7109375" style="583" customWidth="1"/>
    <col min="252" max="254" width="10.140625" style="583" customWidth="1"/>
    <col min="255" max="255" width="10.28515625" style="583" customWidth="1"/>
    <col min="256" max="256" width="10.140625" style="583" customWidth="1"/>
    <col min="257" max="257" width="10" style="583" customWidth="1"/>
    <col min="258" max="258" width="10.28515625" style="583" customWidth="1"/>
    <col min="259" max="261" width="9.140625" style="583"/>
    <col min="262" max="262" width="9.28515625" style="583" customWidth="1"/>
    <col min="263" max="501" width="9.140625" style="583"/>
    <col min="502" max="502" width="4.140625" style="583" customWidth="1"/>
    <col min="503" max="503" width="26.5703125" style="583" customWidth="1"/>
    <col min="504" max="504" width="4.7109375" style="583" customWidth="1"/>
    <col min="505" max="506" width="10.140625" style="583" customWidth="1"/>
    <col min="507" max="507" width="10.7109375" style="583" customWidth="1"/>
    <col min="508" max="510" width="10.140625" style="583" customWidth="1"/>
    <col min="511" max="511" width="10.28515625" style="583" customWidth="1"/>
    <col min="512" max="512" width="10.140625" style="583" customWidth="1"/>
    <col min="513" max="513" width="10" style="583" customWidth="1"/>
    <col min="514" max="514" width="10.28515625" style="583" customWidth="1"/>
    <col min="515" max="517" width="9.140625" style="583"/>
    <col min="518" max="518" width="9.28515625" style="583" customWidth="1"/>
    <col min="519" max="757" width="9.140625" style="583"/>
    <col min="758" max="758" width="4.140625" style="583" customWidth="1"/>
    <col min="759" max="759" width="26.5703125" style="583" customWidth="1"/>
    <col min="760" max="760" width="4.7109375" style="583" customWidth="1"/>
    <col min="761" max="762" width="10.140625" style="583" customWidth="1"/>
    <col min="763" max="763" width="10.7109375" style="583" customWidth="1"/>
    <col min="764" max="766" width="10.140625" style="583" customWidth="1"/>
    <col min="767" max="767" width="10.28515625" style="583" customWidth="1"/>
    <col min="768" max="768" width="10.140625" style="583" customWidth="1"/>
    <col min="769" max="769" width="10" style="583" customWidth="1"/>
    <col min="770" max="770" width="10.28515625" style="583" customWidth="1"/>
    <col min="771" max="773" width="9.140625" style="583"/>
    <col min="774" max="774" width="9.28515625" style="583" customWidth="1"/>
    <col min="775" max="1013" width="9.140625" style="583"/>
    <col min="1014" max="1014" width="4.140625" style="583" customWidth="1"/>
    <col min="1015" max="1015" width="26.5703125" style="583" customWidth="1"/>
    <col min="1016" max="1016" width="4.7109375" style="583" customWidth="1"/>
    <col min="1017" max="1018" width="10.140625" style="583" customWidth="1"/>
    <col min="1019" max="1019" width="10.7109375" style="583" customWidth="1"/>
    <col min="1020" max="1022" width="10.140625" style="583" customWidth="1"/>
    <col min="1023" max="1023" width="10.28515625" style="583" customWidth="1"/>
    <col min="1024" max="1024" width="10.140625" style="583" customWidth="1"/>
    <col min="1025" max="1025" width="10" style="583" customWidth="1"/>
    <col min="1026" max="1026" width="10.28515625" style="583" customWidth="1"/>
    <col min="1027" max="1029" width="9.140625" style="583"/>
    <col min="1030" max="1030" width="9.28515625" style="583" customWidth="1"/>
    <col min="1031" max="1269" width="9.140625" style="583"/>
    <col min="1270" max="1270" width="4.140625" style="583" customWidth="1"/>
    <col min="1271" max="1271" width="26.5703125" style="583" customWidth="1"/>
    <col min="1272" max="1272" width="4.7109375" style="583" customWidth="1"/>
    <col min="1273" max="1274" width="10.140625" style="583" customWidth="1"/>
    <col min="1275" max="1275" width="10.7109375" style="583" customWidth="1"/>
    <col min="1276" max="1278" width="10.140625" style="583" customWidth="1"/>
    <col min="1279" max="1279" width="10.28515625" style="583" customWidth="1"/>
    <col min="1280" max="1280" width="10.140625" style="583" customWidth="1"/>
    <col min="1281" max="1281" width="10" style="583" customWidth="1"/>
    <col min="1282" max="1282" width="10.28515625" style="583" customWidth="1"/>
    <col min="1283" max="1285" width="9.140625" style="583"/>
    <col min="1286" max="1286" width="9.28515625" style="583" customWidth="1"/>
    <col min="1287" max="1525" width="9.140625" style="583"/>
    <col min="1526" max="1526" width="4.140625" style="583" customWidth="1"/>
    <col min="1527" max="1527" width="26.5703125" style="583" customWidth="1"/>
    <col min="1528" max="1528" width="4.7109375" style="583" customWidth="1"/>
    <col min="1529" max="1530" width="10.140625" style="583" customWidth="1"/>
    <col min="1531" max="1531" width="10.7109375" style="583" customWidth="1"/>
    <col min="1532" max="1534" width="10.140625" style="583" customWidth="1"/>
    <col min="1535" max="1535" width="10.28515625" style="583" customWidth="1"/>
    <col min="1536" max="1536" width="10.140625" style="583" customWidth="1"/>
    <col min="1537" max="1537" width="10" style="583" customWidth="1"/>
    <col min="1538" max="1538" width="10.28515625" style="583" customWidth="1"/>
    <col min="1539" max="1541" width="9.140625" style="583"/>
    <col min="1542" max="1542" width="9.28515625" style="583" customWidth="1"/>
    <col min="1543" max="1781" width="9.140625" style="583"/>
    <col min="1782" max="1782" width="4.140625" style="583" customWidth="1"/>
    <col min="1783" max="1783" width="26.5703125" style="583" customWidth="1"/>
    <col min="1784" max="1784" width="4.7109375" style="583" customWidth="1"/>
    <col min="1785" max="1786" width="10.140625" style="583" customWidth="1"/>
    <col min="1787" max="1787" width="10.7109375" style="583" customWidth="1"/>
    <col min="1788" max="1790" width="10.140625" style="583" customWidth="1"/>
    <col min="1791" max="1791" width="10.28515625" style="583" customWidth="1"/>
    <col min="1792" max="1792" width="10.140625" style="583" customWidth="1"/>
    <col min="1793" max="1793" width="10" style="583" customWidth="1"/>
    <col min="1794" max="1794" width="10.28515625" style="583" customWidth="1"/>
    <col min="1795" max="1797" width="9.140625" style="583"/>
    <col min="1798" max="1798" width="9.28515625" style="583" customWidth="1"/>
    <col min="1799" max="2037" width="9.140625" style="583"/>
    <col min="2038" max="2038" width="4.140625" style="583" customWidth="1"/>
    <col min="2039" max="2039" width="26.5703125" style="583" customWidth="1"/>
    <col min="2040" max="2040" width="4.7109375" style="583" customWidth="1"/>
    <col min="2041" max="2042" width="10.140625" style="583" customWidth="1"/>
    <col min="2043" max="2043" width="10.7109375" style="583" customWidth="1"/>
    <col min="2044" max="2046" width="10.140625" style="583" customWidth="1"/>
    <col min="2047" max="2047" width="10.28515625" style="583" customWidth="1"/>
    <col min="2048" max="2048" width="10.140625" style="583" customWidth="1"/>
    <col min="2049" max="2049" width="10" style="583" customWidth="1"/>
    <col min="2050" max="2050" width="10.28515625" style="583" customWidth="1"/>
    <col min="2051" max="2053" width="9.140625" style="583"/>
    <col min="2054" max="2054" width="9.28515625" style="583" customWidth="1"/>
    <col min="2055" max="2293" width="9.140625" style="583"/>
    <col min="2294" max="2294" width="4.140625" style="583" customWidth="1"/>
    <col min="2295" max="2295" width="26.5703125" style="583" customWidth="1"/>
    <col min="2296" max="2296" width="4.7109375" style="583" customWidth="1"/>
    <col min="2297" max="2298" width="10.140625" style="583" customWidth="1"/>
    <col min="2299" max="2299" width="10.7109375" style="583" customWidth="1"/>
    <col min="2300" max="2302" width="10.140625" style="583" customWidth="1"/>
    <col min="2303" max="2303" width="10.28515625" style="583" customWidth="1"/>
    <col min="2304" max="2304" width="10.140625" style="583" customWidth="1"/>
    <col min="2305" max="2305" width="10" style="583" customWidth="1"/>
    <col min="2306" max="2306" width="10.28515625" style="583" customWidth="1"/>
    <col min="2307" max="2309" width="9.140625" style="583"/>
    <col min="2310" max="2310" width="9.28515625" style="583" customWidth="1"/>
    <col min="2311" max="2549" width="9.140625" style="583"/>
    <col min="2550" max="2550" width="4.140625" style="583" customWidth="1"/>
    <col min="2551" max="2551" width="26.5703125" style="583" customWidth="1"/>
    <col min="2552" max="2552" width="4.7109375" style="583" customWidth="1"/>
    <col min="2553" max="2554" width="10.140625" style="583" customWidth="1"/>
    <col min="2555" max="2555" width="10.7109375" style="583" customWidth="1"/>
    <col min="2556" max="2558" width="10.140625" style="583" customWidth="1"/>
    <col min="2559" max="2559" width="10.28515625" style="583" customWidth="1"/>
    <col min="2560" max="2560" width="10.140625" style="583" customWidth="1"/>
    <col min="2561" max="2561" width="10" style="583" customWidth="1"/>
    <col min="2562" max="2562" width="10.28515625" style="583" customWidth="1"/>
    <col min="2563" max="2565" width="9.140625" style="583"/>
    <col min="2566" max="2566" width="9.28515625" style="583" customWidth="1"/>
    <col min="2567" max="2805" width="9.140625" style="583"/>
    <col min="2806" max="2806" width="4.140625" style="583" customWidth="1"/>
    <col min="2807" max="2807" width="26.5703125" style="583" customWidth="1"/>
    <col min="2808" max="2808" width="4.7109375" style="583" customWidth="1"/>
    <col min="2809" max="2810" width="10.140625" style="583" customWidth="1"/>
    <col min="2811" max="2811" width="10.7109375" style="583" customWidth="1"/>
    <col min="2812" max="2814" width="10.140625" style="583" customWidth="1"/>
    <col min="2815" max="2815" width="10.28515625" style="583" customWidth="1"/>
    <col min="2816" max="2816" width="10.140625" style="583" customWidth="1"/>
    <col min="2817" max="2817" width="10" style="583" customWidth="1"/>
    <col min="2818" max="2818" width="10.28515625" style="583" customWidth="1"/>
    <col min="2819" max="2821" width="9.140625" style="583"/>
    <col min="2822" max="2822" width="9.28515625" style="583" customWidth="1"/>
    <col min="2823" max="3061" width="9.140625" style="583"/>
    <col min="3062" max="3062" width="4.140625" style="583" customWidth="1"/>
    <col min="3063" max="3063" width="26.5703125" style="583" customWidth="1"/>
    <col min="3064" max="3064" width="4.7109375" style="583" customWidth="1"/>
    <col min="3065" max="3066" width="10.140625" style="583" customWidth="1"/>
    <col min="3067" max="3067" width="10.7109375" style="583" customWidth="1"/>
    <col min="3068" max="3070" width="10.140625" style="583" customWidth="1"/>
    <col min="3071" max="3071" width="10.28515625" style="583" customWidth="1"/>
    <col min="3072" max="3072" width="10.140625" style="583" customWidth="1"/>
    <col min="3073" max="3073" width="10" style="583" customWidth="1"/>
    <col min="3074" max="3074" width="10.28515625" style="583" customWidth="1"/>
    <col min="3075" max="3077" width="9.140625" style="583"/>
    <col min="3078" max="3078" width="9.28515625" style="583" customWidth="1"/>
    <col min="3079" max="3317" width="9.140625" style="583"/>
    <col min="3318" max="3318" width="4.140625" style="583" customWidth="1"/>
    <col min="3319" max="3319" width="26.5703125" style="583" customWidth="1"/>
    <col min="3320" max="3320" width="4.7109375" style="583" customWidth="1"/>
    <col min="3321" max="3322" width="10.140625" style="583" customWidth="1"/>
    <col min="3323" max="3323" width="10.7109375" style="583" customWidth="1"/>
    <col min="3324" max="3326" width="10.140625" style="583" customWidth="1"/>
    <col min="3327" max="3327" width="10.28515625" style="583" customWidth="1"/>
    <col min="3328" max="3328" width="10.140625" style="583" customWidth="1"/>
    <col min="3329" max="3329" width="10" style="583" customWidth="1"/>
    <col min="3330" max="3330" width="10.28515625" style="583" customWidth="1"/>
    <col min="3331" max="3333" width="9.140625" style="583"/>
    <col min="3334" max="3334" width="9.28515625" style="583" customWidth="1"/>
    <col min="3335" max="3573" width="9.140625" style="583"/>
    <col min="3574" max="3574" width="4.140625" style="583" customWidth="1"/>
    <col min="3575" max="3575" width="26.5703125" style="583" customWidth="1"/>
    <col min="3576" max="3576" width="4.7109375" style="583" customWidth="1"/>
    <col min="3577" max="3578" width="10.140625" style="583" customWidth="1"/>
    <col min="3579" max="3579" width="10.7109375" style="583" customWidth="1"/>
    <col min="3580" max="3582" width="10.140625" style="583" customWidth="1"/>
    <col min="3583" max="3583" width="10.28515625" style="583" customWidth="1"/>
    <col min="3584" max="3584" width="10.140625" style="583" customWidth="1"/>
    <col min="3585" max="3585" width="10" style="583" customWidth="1"/>
    <col min="3586" max="3586" width="10.28515625" style="583" customWidth="1"/>
    <col min="3587" max="3589" width="9.140625" style="583"/>
    <col min="3590" max="3590" width="9.28515625" style="583" customWidth="1"/>
    <col min="3591" max="3829" width="9.140625" style="583"/>
    <col min="3830" max="3830" width="4.140625" style="583" customWidth="1"/>
    <col min="3831" max="3831" width="26.5703125" style="583" customWidth="1"/>
    <col min="3832" max="3832" width="4.7109375" style="583" customWidth="1"/>
    <col min="3833" max="3834" width="10.140625" style="583" customWidth="1"/>
    <col min="3835" max="3835" width="10.7109375" style="583" customWidth="1"/>
    <col min="3836" max="3838" width="10.140625" style="583" customWidth="1"/>
    <col min="3839" max="3839" width="10.28515625" style="583" customWidth="1"/>
    <col min="3840" max="3840" width="10.140625" style="583" customWidth="1"/>
    <col min="3841" max="3841" width="10" style="583" customWidth="1"/>
    <col min="3842" max="3842" width="10.28515625" style="583" customWidth="1"/>
    <col min="3843" max="3845" width="9.140625" style="583"/>
    <col min="3846" max="3846" width="9.28515625" style="583" customWidth="1"/>
    <col min="3847" max="4085" width="9.140625" style="583"/>
    <col min="4086" max="4086" width="4.140625" style="583" customWidth="1"/>
    <col min="4087" max="4087" width="26.5703125" style="583" customWidth="1"/>
    <col min="4088" max="4088" width="4.7109375" style="583" customWidth="1"/>
    <col min="4089" max="4090" width="10.140625" style="583" customWidth="1"/>
    <col min="4091" max="4091" width="10.7109375" style="583" customWidth="1"/>
    <col min="4092" max="4094" width="10.140625" style="583" customWidth="1"/>
    <col min="4095" max="4095" width="10.28515625" style="583" customWidth="1"/>
    <col min="4096" max="4096" width="10.140625" style="583" customWidth="1"/>
    <col min="4097" max="4097" width="10" style="583" customWidth="1"/>
    <col min="4098" max="4098" width="10.28515625" style="583" customWidth="1"/>
    <col min="4099" max="4101" width="9.140625" style="583"/>
    <col min="4102" max="4102" width="9.28515625" style="583" customWidth="1"/>
    <col min="4103" max="4341" width="9.140625" style="583"/>
    <col min="4342" max="4342" width="4.140625" style="583" customWidth="1"/>
    <col min="4343" max="4343" width="26.5703125" style="583" customWidth="1"/>
    <col min="4344" max="4344" width="4.7109375" style="583" customWidth="1"/>
    <col min="4345" max="4346" width="10.140625" style="583" customWidth="1"/>
    <col min="4347" max="4347" width="10.7109375" style="583" customWidth="1"/>
    <col min="4348" max="4350" width="10.140625" style="583" customWidth="1"/>
    <col min="4351" max="4351" width="10.28515625" style="583" customWidth="1"/>
    <col min="4352" max="4352" width="10.140625" style="583" customWidth="1"/>
    <col min="4353" max="4353" width="10" style="583" customWidth="1"/>
    <col min="4354" max="4354" width="10.28515625" style="583" customWidth="1"/>
    <col min="4355" max="4357" width="9.140625" style="583"/>
    <col min="4358" max="4358" width="9.28515625" style="583" customWidth="1"/>
    <col min="4359" max="4597" width="9.140625" style="583"/>
    <col min="4598" max="4598" width="4.140625" style="583" customWidth="1"/>
    <col min="4599" max="4599" width="26.5703125" style="583" customWidth="1"/>
    <col min="4600" max="4600" width="4.7109375" style="583" customWidth="1"/>
    <col min="4601" max="4602" width="10.140625" style="583" customWidth="1"/>
    <col min="4603" max="4603" width="10.7109375" style="583" customWidth="1"/>
    <col min="4604" max="4606" width="10.140625" style="583" customWidth="1"/>
    <col min="4607" max="4607" width="10.28515625" style="583" customWidth="1"/>
    <col min="4608" max="4608" width="10.140625" style="583" customWidth="1"/>
    <col min="4609" max="4609" width="10" style="583" customWidth="1"/>
    <col min="4610" max="4610" width="10.28515625" style="583" customWidth="1"/>
    <col min="4611" max="4613" width="9.140625" style="583"/>
    <col min="4614" max="4614" width="9.28515625" style="583" customWidth="1"/>
    <col min="4615" max="4853" width="9.140625" style="583"/>
    <col min="4854" max="4854" width="4.140625" style="583" customWidth="1"/>
    <col min="4855" max="4855" width="26.5703125" style="583" customWidth="1"/>
    <col min="4856" max="4856" width="4.7109375" style="583" customWidth="1"/>
    <col min="4857" max="4858" width="10.140625" style="583" customWidth="1"/>
    <col min="4859" max="4859" width="10.7109375" style="583" customWidth="1"/>
    <col min="4860" max="4862" width="10.140625" style="583" customWidth="1"/>
    <col min="4863" max="4863" width="10.28515625" style="583" customWidth="1"/>
    <col min="4864" max="4864" width="10.140625" style="583" customWidth="1"/>
    <col min="4865" max="4865" width="10" style="583" customWidth="1"/>
    <col min="4866" max="4866" width="10.28515625" style="583" customWidth="1"/>
    <col min="4867" max="4869" width="9.140625" style="583"/>
    <col min="4870" max="4870" width="9.28515625" style="583" customWidth="1"/>
    <col min="4871" max="5109" width="9.140625" style="583"/>
    <col min="5110" max="5110" width="4.140625" style="583" customWidth="1"/>
    <col min="5111" max="5111" width="26.5703125" style="583" customWidth="1"/>
    <col min="5112" max="5112" width="4.7109375" style="583" customWidth="1"/>
    <col min="5113" max="5114" width="10.140625" style="583" customWidth="1"/>
    <col min="5115" max="5115" width="10.7109375" style="583" customWidth="1"/>
    <col min="5116" max="5118" width="10.140625" style="583" customWidth="1"/>
    <col min="5119" max="5119" width="10.28515625" style="583" customWidth="1"/>
    <col min="5120" max="5120" width="10.140625" style="583" customWidth="1"/>
    <col min="5121" max="5121" width="10" style="583" customWidth="1"/>
    <col min="5122" max="5122" width="10.28515625" style="583" customWidth="1"/>
    <col min="5123" max="5125" width="9.140625" style="583"/>
    <col min="5126" max="5126" width="9.28515625" style="583" customWidth="1"/>
    <col min="5127" max="5365" width="9.140625" style="583"/>
    <col min="5366" max="5366" width="4.140625" style="583" customWidth="1"/>
    <col min="5367" max="5367" width="26.5703125" style="583" customWidth="1"/>
    <col min="5368" max="5368" width="4.7109375" style="583" customWidth="1"/>
    <col min="5369" max="5370" width="10.140625" style="583" customWidth="1"/>
    <col min="5371" max="5371" width="10.7109375" style="583" customWidth="1"/>
    <col min="5372" max="5374" width="10.140625" style="583" customWidth="1"/>
    <col min="5375" max="5375" width="10.28515625" style="583" customWidth="1"/>
    <col min="5376" max="5376" width="10.140625" style="583" customWidth="1"/>
    <col min="5377" max="5377" width="10" style="583" customWidth="1"/>
    <col min="5378" max="5378" width="10.28515625" style="583" customWidth="1"/>
    <col min="5379" max="5381" width="9.140625" style="583"/>
    <col min="5382" max="5382" width="9.28515625" style="583" customWidth="1"/>
    <col min="5383" max="5621" width="9.140625" style="583"/>
    <col min="5622" max="5622" width="4.140625" style="583" customWidth="1"/>
    <col min="5623" max="5623" width="26.5703125" style="583" customWidth="1"/>
    <col min="5624" max="5624" width="4.7109375" style="583" customWidth="1"/>
    <col min="5625" max="5626" width="10.140625" style="583" customWidth="1"/>
    <col min="5627" max="5627" width="10.7109375" style="583" customWidth="1"/>
    <col min="5628" max="5630" width="10.140625" style="583" customWidth="1"/>
    <col min="5631" max="5631" width="10.28515625" style="583" customWidth="1"/>
    <col min="5632" max="5632" width="10.140625" style="583" customWidth="1"/>
    <col min="5633" max="5633" width="10" style="583" customWidth="1"/>
    <col min="5634" max="5634" width="10.28515625" style="583" customWidth="1"/>
    <col min="5635" max="5637" width="9.140625" style="583"/>
    <col min="5638" max="5638" width="9.28515625" style="583" customWidth="1"/>
    <col min="5639" max="5877" width="9.140625" style="583"/>
    <col min="5878" max="5878" width="4.140625" style="583" customWidth="1"/>
    <col min="5879" max="5879" width="26.5703125" style="583" customWidth="1"/>
    <col min="5880" max="5880" width="4.7109375" style="583" customWidth="1"/>
    <col min="5881" max="5882" width="10.140625" style="583" customWidth="1"/>
    <col min="5883" max="5883" width="10.7109375" style="583" customWidth="1"/>
    <col min="5884" max="5886" width="10.140625" style="583" customWidth="1"/>
    <col min="5887" max="5887" width="10.28515625" style="583" customWidth="1"/>
    <col min="5888" max="5888" width="10.140625" style="583" customWidth="1"/>
    <col min="5889" max="5889" width="10" style="583" customWidth="1"/>
    <col min="5890" max="5890" width="10.28515625" style="583" customWidth="1"/>
    <col min="5891" max="5893" width="9.140625" style="583"/>
    <col min="5894" max="5894" width="9.28515625" style="583" customWidth="1"/>
    <col min="5895" max="6133" width="9.140625" style="583"/>
    <col min="6134" max="6134" width="4.140625" style="583" customWidth="1"/>
    <col min="6135" max="6135" width="26.5703125" style="583" customWidth="1"/>
    <col min="6136" max="6136" width="4.7109375" style="583" customWidth="1"/>
    <col min="6137" max="6138" width="10.140625" style="583" customWidth="1"/>
    <col min="6139" max="6139" width="10.7109375" style="583" customWidth="1"/>
    <col min="6140" max="6142" width="10.140625" style="583" customWidth="1"/>
    <col min="6143" max="6143" width="10.28515625" style="583" customWidth="1"/>
    <col min="6144" max="6144" width="10.140625" style="583" customWidth="1"/>
    <col min="6145" max="6145" width="10" style="583" customWidth="1"/>
    <col min="6146" max="6146" width="10.28515625" style="583" customWidth="1"/>
    <col min="6147" max="6149" width="9.140625" style="583"/>
    <col min="6150" max="6150" width="9.28515625" style="583" customWidth="1"/>
    <col min="6151" max="6389" width="9.140625" style="583"/>
    <col min="6390" max="6390" width="4.140625" style="583" customWidth="1"/>
    <col min="6391" max="6391" width="26.5703125" style="583" customWidth="1"/>
    <col min="6392" max="6392" width="4.7109375" style="583" customWidth="1"/>
    <col min="6393" max="6394" width="10.140625" style="583" customWidth="1"/>
    <col min="6395" max="6395" width="10.7109375" style="583" customWidth="1"/>
    <col min="6396" max="6398" width="10.140625" style="583" customWidth="1"/>
    <col min="6399" max="6399" width="10.28515625" style="583" customWidth="1"/>
    <col min="6400" max="6400" width="10.140625" style="583" customWidth="1"/>
    <col min="6401" max="6401" width="10" style="583" customWidth="1"/>
    <col min="6402" max="6402" width="10.28515625" style="583" customWidth="1"/>
    <col min="6403" max="6405" width="9.140625" style="583"/>
    <col min="6406" max="6406" width="9.28515625" style="583" customWidth="1"/>
    <col min="6407" max="6645" width="9.140625" style="583"/>
    <col min="6646" max="6646" width="4.140625" style="583" customWidth="1"/>
    <col min="6647" max="6647" width="26.5703125" style="583" customWidth="1"/>
    <col min="6648" max="6648" width="4.7109375" style="583" customWidth="1"/>
    <col min="6649" max="6650" width="10.140625" style="583" customWidth="1"/>
    <col min="6651" max="6651" width="10.7109375" style="583" customWidth="1"/>
    <col min="6652" max="6654" width="10.140625" style="583" customWidth="1"/>
    <col min="6655" max="6655" width="10.28515625" style="583" customWidth="1"/>
    <col min="6656" max="6656" width="10.140625" style="583" customWidth="1"/>
    <col min="6657" max="6657" width="10" style="583" customWidth="1"/>
    <col min="6658" max="6658" width="10.28515625" style="583" customWidth="1"/>
    <col min="6659" max="6661" width="9.140625" style="583"/>
    <col min="6662" max="6662" width="9.28515625" style="583" customWidth="1"/>
    <col min="6663" max="6901" width="9.140625" style="583"/>
    <col min="6902" max="6902" width="4.140625" style="583" customWidth="1"/>
    <col min="6903" max="6903" width="26.5703125" style="583" customWidth="1"/>
    <col min="6904" max="6904" width="4.7109375" style="583" customWidth="1"/>
    <col min="6905" max="6906" width="10.140625" style="583" customWidth="1"/>
    <col min="6907" max="6907" width="10.7109375" style="583" customWidth="1"/>
    <col min="6908" max="6910" width="10.140625" style="583" customWidth="1"/>
    <col min="6911" max="6911" width="10.28515625" style="583" customWidth="1"/>
    <col min="6912" max="6912" width="10.140625" style="583" customWidth="1"/>
    <col min="6913" max="6913" width="10" style="583" customWidth="1"/>
    <col min="6914" max="6914" width="10.28515625" style="583" customWidth="1"/>
    <col min="6915" max="6917" width="9.140625" style="583"/>
    <col min="6918" max="6918" width="9.28515625" style="583" customWidth="1"/>
    <col min="6919" max="7157" width="9.140625" style="583"/>
    <col min="7158" max="7158" width="4.140625" style="583" customWidth="1"/>
    <col min="7159" max="7159" width="26.5703125" style="583" customWidth="1"/>
    <col min="7160" max="7160" width="4.7109375" style="583" customWidth="1"/>
    <col min="7161" max="7162" width="10.140625" style="583" customWidth="1"/>
    <col min="7163" max="7163" width="10.7109375" style="583" customWidth="1"/>
    <col min="7164" max="7166" width="10.140625" style="583" customWidth="1"/>
    <col min="7167" max="7167" width="10.28515625" style="583" customWidth="1"/>
    <col min="7168" max="7168" width="10.140625" style="583" customWidth="1"/>
    <col min="7169" max="7169" width="10" style="583" customWidth="1"/>
    <col min="7170" max="7170" width="10.28515625" style="583" customWidth="1"/>
    <col min="7171" max="7173" width="9.140625" style="583"/>
    <col min="7174" max="7174" width="9.28515625" style="583" customWidth="1"/>
    <col min="7175" max="7413" width="9.140625" style="583"/>
    <col min="7414" max="7414" width="4.140625" style="583" customWidth="1"/>
    <col min="7415" max="7415" width="26.5703125" style="583" customWidth="1"/>
    <col min="7416" max="7416" width="4.7109375" style="583" customWidth="1"/>
    <col min="7417" max="7418" width="10.140625" style="583" customWidth="1"/>
    <col min="7419" max="7419" width="10.7109375" style="583" customWidth="1"/>
    <col min="7420" max="7422" width="10.140625" style="583" customWidth="1"/>
    <col min="7423" max="7423" width="10.28515625" style="583" customWidth="1"/>
    <col min="7424" max="7424" width="10.140625" style="583" customWidth="1"/>
    <col min="7425" max="7425" width="10" style="583" customWidth="1"/>
    <col min="7426" max="7426" width="10.28515625" style="583" customWidth="1"/>
    <col min="7427" max="7429" width="9.140625" style="583"/>
    <col min="7430" max="7430" width="9.28515625" style="583" customWidth="1"/>
    <col min="7431" max="7669" width="9.140625" style="583"/>
    <col min="7670" max="7670" width="4.140625" style="583" customWidth="1"/>
    <col min="7671" max="7671" width="26.5703125" style="583" customWidth="1"/>
    <col min="7672" max="7672" width="4.7109375" style="583" customWidth="1"/>
    <col min="7673" max="7674" width="10.140625" style="583" customWidth="1"/>
    <col min="7675" max="7675" width="10.7109375" style="583" customWidth="1"/>
    <col min="7676" max="7678" width="10.140625" style="583" customWidth="1"/>
    <col min="7679" max="7679" width="10.28515625" style="583" customWidth="1"/>
    <col min="7680" max="7680" width="10.140625" style="583" customWidth="1"/>
    <col min="7681" max="7681" width="10" style="583" customWidth="1"/>
    <col min="7682" max="7682" width="10.28515625" style="583" customWidth="1"/>
    <col min="7683" max="7685" width="9.140625" style="583"/>
    <col min="7686" max="7686" width="9.28515625" style="583" customWidth="1"/>
    <col min="7687" max="7925" width="9.140625" style="583"/>
    <col min="7926" max="7926" width="4.140625" style="583" customWidth="1"/>
    <col min="7927" max="7927" width="26.5703125" style="583" customWidth="1"/>
    <col min="7928" max="7928" width="4.7109375" style="583" customWidth="1"/>
    <col min="7929" max="7930" width="10.140625" style="583" customWidth="1"/>
    <col min="7931" max="7931" width="10.7109375" style="583" customWidth="1"/>
    <col min="7932" max="7934" width="10.140625" style="583" customWidth="1"/>
    <col min="7935" max="7935" width="10.28515625" style="583" customWidth="1"/>
    <col min="7936" max="7936" width="10.140625" style="583" customWidth="1"/>
    <col min="7937" max="7937" width="10" style="583" customWidth="1"/>
    <col min="7938" max="7938" width="10.28515625" style="583" customWidth="1"/>
    <col min="7939" max="7941" width="9.140625" style="583"/>
    <col min="7942" max="7942" width="9.28515625" style="583" customWidth="1"/>
    <col min="7943" max="8181" width="9.140625" style="583"/>
    <col min="8182" max="8182" width="4.140625" style="583" customWidth="1"/>
    <col min="8183" max="8183" width="26.5703125" style="583" customWidth="1"/>
    <col min="8184" max="8184" width="4.7109375" style="583" customWidth="1"/>
    <col min="8185" max="8186" width="10.140625" style="583" customWidth="1"/>
    <col min="8187" max="8187" width="10.7109375" style="583" customWidth="1"/>
    <col min="8188" max="8190" width="10.140625" style="583" customWidth="1"/>
    <col min="8191" max="8191" width="10.28515625" style="583" customWidth="1"/>
    <col min="8192" max="8192" width="10.140625" style="583" customWidth="1"/>
    <col min="8193" max="8193" width="10" style="583" customWidth="1"/>
    <col min="8194" max="8194" width="10.28515625" style="583" customWidth="1"/>
    <col min="8195" max="8197" width="9.140625" style="583"/>
    <col min="8198" max="8198" width="9.28515625" style="583" customWidth="1"/>
    <col min="8199" max="8437" width="9.140625" style="583"/>
    <col min="8438" max="8438" width="4.140625" style="583" customWidth="1"/>
    <col min="8439" max="8439" width="26.5703125" style="583" customWidth="1"/>
    <col min="8440" max="8440" width="4.7109375" style="583" customWidth="1"/>
    <col min="8441" max="8442" width="10.140625" style="583" customWidth="1"/>
    <col min="8443" max="8443" width="10.7109375" style="583" customWidth="1"/>
    <col min="8444" max="8446" width="10.140625" style="583" customWidth="1"/>
    <col min="8447" max="8447" width="10.28515625" style="583" customWidth="1"/>
    <col min="8448" max="8448" width="10.140625" style="583" customWidth="1"/>
    <col min="8449" max="8449" width="10" style="583" customWidth="1"/>
    <col min="8450" max="8450" width="10.28515625" style="583" customWidth="1"/>
    <col min="8451" max="8453" width="9.140625" style="583"/>
    <col min="8454" max="8454" width="9.28515625" style="583" customWidth="1"/>
    <col min="8455" max="8693" width="9.140625" style="583"/>
    <col min="8694" max="8694" width="4.140625" style="583" customWidth="1"/>
    <col min="8695" max="8695" width="26.5703125" style="583" customWidth="1"/>
    <col min="8696" max="8696" width="4.7109375" style="583" customWidth="1"/>
    <col min="8697" max="8698" width="10.140625" style="583" customWidth="1"/>
    <col min="8699" max="8699" width="10.7109375" style="583" customWidth="1"/>
    <col min="8700" max="8702" width="10.140625" style="583" customWidth="1"/>
    <col min="8703" max="8703" width="10.28515625" style="583" customWidth="1"/>
    <col min="8704" max="8704" width="10.140625" style="583" customWidth="1"/>
    <col min="8705" max="8705" width="10" style="583" customWidth="1"/>
    <col min="8706" max="8706" width="10.28515625" style="583" customWidth="1"/>
    <col min="8707" max="8709" width="9.140625" style="583"/>
    <col min="8710" max="8710" width="9.28515625" style="583" customWidth="1"/>
    <col min="8711" max="8949" width="9.140625" style="583"/>
    <col min="8950" max="8950" width="4.140625" style="583" customWidth="1"/>
    <col min="8951" max="8951" width="26.5703125" style="583" customWidth="1"/>
    <col min="8952" max="8952" width="4.7109375" style="583" customWidth="1"/>
    <col min="8953" max="8954" width="10.140625" style="583" customWidth="1"/>
    <col min="8955" max="8955" width="10.7109375" style="583" customWidth="1"/>
    <col min="8956" max="8958" width="10.140625" style="583" customWidth="1"/>
    <col min="8959" max="8959" width="10.28515625" style="583" customWidth="1"/>
    <col min="8960" max="8960" width="10.140625" style="583" customWidth="1"/>
    <col min="8961" max="8961" width="10" style="583" customWidth="1"/>
    <col min="8962" max="8962" width="10.28515625" style="583" customWidth="1"/>
    <col min="8963" max="8965" width="9.140625" style="583"/>
    <col min="8966" max="8966" width="9.28515625" style="583" customWidth="1"/>
    <col min="8967" max="9205" width="9.140625" style="583"/>
    <col min="9206" max="9206" width="4.140625" style="583" customWidth="1"/>
    <col min="9207" max="9207" width="26.5703125" style="583" customWidth="1"/>
    <col min="9208" max="9208" width="4.7109375" style="583" customWidth="1"/>
    <col min="9209" max="9210" width="10.140625" style="583" customWidth="1"/>
    <col min="9211" max="9211" width="10.7109375" style="583" customWidth="1"/>
    <col min="9212" max="9214" width="10.140625" style="583" customWidth="1"/>
    <col min="9215" max="9215" width="10.28515625" style="583" customWidth="1"/>
    <col min="9216" max="9216" width="10.140625" style="583" customWidth="1"/>
    <col min="9217" max="9217" width="10" style="583" customWidth="1"/>
    <col min="9218" max="9218" width="10.28515625" style="583" customWidth="1"/>
    <col min="9219" max="9221" width="9.140625" style="583"/>
    <col min="9222" max="9222" width="9.28515625" style="583" customWidth="1"/>
    <col min="9223" max="9461" width="9.140625" style="583"/>
    <col min="9462" max="9462" width="4.140625" style="583" customWidth="1"/>
    <col min="9463" max="9463" width="26.5703125" style="583" customWidth="1"/>
    <col min="9464" max="9464" width="4.7109375" style="583" customWidth="1"/>
    <col min="9465" max="9466" width="10.140625" style="583" customWidth="1"/>
    <col min="9467" max="9467" width="10.7109375" style="583" customWidth="1"/>
    <col min="9468" max="9470" width="10.140625" style="583" customWidth="1"/>
    <col min="9471" max="9471" width="10.28515625" style="583" customWidth="1"/>
    <col min="9472" max="9472" width="10.140625" style="583" customWidth="1"/>
    <col min="9473" max="9473" width="10" style="583" customWidth="1"/>
    <col min="9474" max="9474" width="10.28515625" style="583" customWidth="1"/>
    <col min="9475" max="9477" width="9.140625" style="583"/>
    <col min="9478" max="9478" width="9.28515625" style="583" customWidth="1"/>
    <col min="9479" max="9717" width="9.140625" style="583"/>
    <col min="9718" max="9718" width="4.140625" style="583" customWidth="1"/>
    <col min="9719" max="9719" width="26.5703125" style="583" customWidth="1"/>
    <col min="9720" max="9720" width="4.7109375" style="583" customWidth="1"/>
    <col min="9721" max="9722" width="10.140625" style="583" customWidth="1"/>
    <col min="9723" max="9723" width="10.7109375" style="583" customWidth="1"/>
    <col min="9724" max="9726" width="10.140625" style="583" customWidth="1"/>
    <col min="9727" max="9727" width="10.28515625" style="583" customWidth="1"/>
    <col min="9728" max="9728" width="10.140625" style="583" customWidth="1"/>
    <col min="9729" max="9729" width="10" style="583" customWidth="1"/>
    <col min="9730" max="9730" width="10.28515625" style="583" customWidth="1"/>
    <col min="9731" max="9733" width="9.140625" style="583"/>
    <col min="9734" max="9734" width="9.28515625" style="583" customWidth="1"/>
    <col min="9735" max="9973" width="9.140625" style="583"/>
    <col min="9974" max="9974" width="4.140625" style="583" customWidth="1"/>
    <col min="9975" max="9975" width="26.5703125" style="583" customWidth="1"/>
    <col min="9976" max="9976" width="4.7109375" style="583" customWidth="1"/>
    <col min="9977" max="9978" width="10.140625" style="583" customWidth="1"/>
    <col min="9979" max="9979" width="10.7109375" style="583" customWidth="1"/>
    <col min="9980" max="9982" width="10.140625" style="583" customWidth="1"/>
    <col min="9983" max="9983" width="10.28515625" style="583" customWidth="1"/>
    <col min="9984" max="9984" width="10.140625" style="583" customWidth="1"/>
    <col min="9985" max="9985" width="10" style="583" customWidth="1"/>
    <col min="9986" max="9986" width="10.28515625" style="583" customWidth="1"/>
    <col min="9987" max="9989" width="9.140625" style="583"/>
    <col min="9990" max="9990" width="9.28515625" style="583" customWidth="1"/>
    <col min="9991" max="10229" width="9.140625" style="583"/>
    <col min="10230" max="10230" width="4.140625" style="583" customWidth="1"/>
    <col min="10231" max="10231" width="26.5703125" style="583" customWidth="1"/>
    <col min="10232" max="10232" width="4.7109375" style="583" customWidth="1"/>
    <col min="10233" max="10234" width="10.140625" style="583" customWidth="1"/>
    <col min="10235" max="10235" width="10.7109375" style="583" customWidth="1"/>
    <col min="10236" max="10238" width="10.140625" style="583" customWidth="1"/>
    <col min="10239" max="10239" width="10.28515625" style="583" customWidth="1"/>
    <col min="10240" max="10240" width="10.140625" style="583" customWidth="1"/>
    <col min="10241" max="10241" width="10" style="583" customWidth="1"/>
    <col min="10242" max="10242" width="10.28515625" style="583" customWidth="1"/>
    <col min="10243" max="10245" width="9.140625" style="583"/>
    <col min="10246" max="10246" width="9.28515625" style="583" customWidth="1"/>
    <col min="10247" max="10485" width="9.140625" style="583"/>
    <col min="10486" max="10486" width="4.140625" style="583" customWidth="1"/>
    <col min="10487" max="10487" width="26.5703125" style="583" customWidth="1"/>
    <col min="10488" max="10488" width="4.7109375" style="583" customWidth="1"/>
    <col min="10489" max="10490" width="10.140625" style="583" customWidth="1"/>
    <col min="10491" max="10491" width="10.7109375" style="583" customWidth="1"/>
    <col min="10492" max="10494" width="10.140625" style="583" customWidth="1"/>
    <col min="10495" max="10495" width="10.28515625" style="583" customWidth="1"/>
    <col min="10496" max="10496" width="10.140625" style="583" customWidth="1"/>
    <col min="10497" max="10497" width="10" style="583" customWidth="1"/>
    <col min="10498" max="10498" width="10.28515625" style="583" customWidth="1"/>
    <col min="10499" max="10501" width="9.140625" style="583"/>
    <col min="10502" max="10502" width="9.28515625" style="583" customWidth="1"/>
    <col min="10503" max="10741" width="9.140625" style="583"/>
    <col min="10742" max="10742" width="4.140625" style="583" customWidth="1"/>
    <col min="10743" max="10743" width="26.5703125" style="583" customWidth="1"/>
    <col min="10744" max="10744" width="4.7109375" style="583" customWidth="1"/>
    <col min="10745" max="10746" width="10.140625" style="583" customWidth="1"/>
    <col min="10747" max="10747" width="10.7109375" style="583" customWidth="1"/>
    <col min="10748" max="10750" width="10.140625" style="583" customWidth="1"/>
    <col min="10751" max="10751" width="10.28515625" style="583" customWidth="1"/>
    <col min="10752" max="10752" width="10.140625" style="583" customWidth="1"/>
    <col min="10753" max="10753" width="10" style="583" customWidth="1"/>
    <col min="10754" max="10754" width="10.28515625" style="583" customWidth="1"/>
    <col min="10755" max="10757" width="9.140625" style="583"/>
    <col min="10758" max="10758" width="9.28515625" style="583" customWidth="1"/>
    <col min="10759" max="10997" width="9.140625" style="583"/>
    <col min="10998" max="10998" width="4.140625" style="583" customWidth="1"/>
    <col min="10999" max="10999" width="26.5703125" style="583" customWidth="1"/>
    <col min="11000" max="11000" width="4.7109375" style="583" customWidth="1"/>
    <col min="11001" max="11002" width="10.140625" style="583" customWidth="1"/>
    <col min="11003" max="11003" width="10.7109375" style="583" customWidth="1"/>
    <col min="11004" max="11006" width="10.140625" style="583" customWidth="1"/>
    <col min="11007" max="11007" width="10.28515625" style="583" customWidth="1"/>
    <col min="11008" max="11008" width="10.140625" style="583" customWidth="1"/>
    <col min="11009" max="11009" width="10" style="583" customWidth="1"/>
    <col min="11010" max="11010" width="10.28515625" style="583" customWidth="1"/>
    <col min="11011" max="11013" width="9.140625" style="583"/>
    <col min="11014" max="11014" width="9.28515625" style="583" customWidth="1"/>
    <col min="11015" max="11253" width="9.140625" style="583"/>
    <col min="11254" max="11254" width="4.140625" style="583" customWidth="1"/>
    <col min="11255" max="11255" width="26.5703125" style="583" customWidth="1"/>
    <col min="11256" max="11256" width="4.7109375" style="583" customWidth="1"/>
    <col min="11257" max="11258" width="10.140625" style="583" customWidth="1"/>
    <col min="11259" max="11259" width="10.7109375" style="583" customWidth="1"/>
    <col min="11260" max="11262" width="10.140625" style="583" customWidth="1"/>
    <col min="11263" max="11263" width="10.28515625" style="583" customWidth="1"/>
    <col min="11264" max="11264" width="10.140625" style="583" customWidth="1"/>
    <col min="11265" max="11265" width="10" style="583" customWidth="1"/>
    <col min="11266" max="11266" width="10.28515625" style="583" customWidth="1"/>
    <col min="11267" max="11269" width="9.140625" style="583"/>
    <col min="11270" max="11270" width="9.28515625" style="583" customWidth="1"/>
    <col min="11271" max="11509" width="9.140625" style="583"/>
    <col min="11510" max="11510" width="4.140625" style="583" customWidth="1"/>
    <col min="11511" max="11511" width="26.5703125" style="583" customWidth="1"/>
    <col min="11512" max="11512" width="4.7109375" style="583" customWidth="1"/>
    <col min="11513" max="11514" width="10.140625" style="583" customWidth="1"/>
    <col min="11515" max="11515" width="10.7109375" style="583" customWidth="1"/>
    <col min="11516" max="11518" width="10.140625" style="583" customWidth="1"/>
    <col min="11519" max="11519" width="10.28515625" style="583" customWidth="1"/>
    <col min="11520" max="11520" width="10.140625" style="583" customWidth="1"/>
    <col min="11521" max="11521" width="10" style="583" customWidth="1"/>
    <col min="11522" max="11522" width="10.28515625" style="583" customWidth="1"/>
    <col min="11523" max="11525" width="9.140625" style="583"/>
    <col min="11526" max="11526" width="9.28515625" style="583" customWidth="1"/>
    <col min="11527" max="11765" width="9.140625" style="583"/>
    <col min="11766" max="11766" width="4.140625" style="583" customWidth="1"/>
    <col min="11767" max="11767" width="26.5703125" style="583" customWidth="1"/>
    <col min="11768" max="11768" width="4.7109375" style="583" customWidth="1"/>
    <col min="11769" max="11770" width="10.140625" style="583" customWidth="1"/>
    <col min="11771" max="11771" width="10.7109375" style="583" customWidth="1"/>
    <col min="11772" max="11774" width="10.140625" style="583" customWidth="1"/>
    <col min="11775" max="11775" width="10.28515625" style="583" customWidth="1"/>
    <col min="11776" max="11776" width="10.140625" style="583" customWidth="1"/>
    <col min="11777" max="11777" width="10" style="583" customWidth="1"/>
    <col min="11778" max="11778" width="10.28515625" style="583" customWidth="1"/>
    <col min="11779" max="11781" width="9.140625" style="583"/>
    <col min="11782" max="11782" width="9.28515625" style="583" customWidth="1"/>
    <col min="11783" max="12021" width="9.140625" style="583"/>
    <col min="12022" max="12022" width="4.140625" style="583" customWidth="1"/>
    <col min="12023" max="12023" width="26.5703125" style="583" customWidth="1"/>
    <col min="12024" max="12024" width="4.7109375" style="583" customWidth="1"/>
    <col min="12025" max="12026" width="10.140625" style="583" customWidth="1"/>
    <col min="12027" max="12027" width="10.7109375" style="583" customWidth="1"/>
    <col min="12028" max="12030" width="10.140625" style="583" customWidth="1"/>
    <col min="12031" max="12031" width="10.28515625" style="583" customWidth="1"/>
    <col min="12032" max="12032" width="10.140625" style="583" customWidth="1"/>
    <col min="12033" max="12033" width="10" style="583" customWidth="1"/>
    <col min="12034" max="12034" width="10.28515625" style="583" customWidth="1"/>
    <col min="12035" max="12037" width="9.140625" style="583"/>
    <col min="12038" max="12038" width="9.28515625" style="583" customWidth="1"/>
    <col min="12039" max="12277" width="9.140625" style="583"/>
    <col min="12278" max="12278" width="4.140625" style="583" customWidth="1"/>
    <col min="12279" max="12279" width="26.5703125" style="583" customWidth="1"/>
    <col min="12280" max="12280" width="4.7109375" style="583" customWidth="1"/>
    <col min="12281" max="12282" width="10.140625" style="583" customWidth="1"/>
    <col min="12283" max="12283" width="10.7109375" style="583" customWidth="1"/>
    <col min="12284" max="12286" width="10.140625" style="583" customWidth="1"/>
    <col min="12287" max="12287" width="10.28515625" style="583" customWidth="1"/>
    <col min="12288" max="12288" width="10.140625" style="583" customWidth="1"/>
    <col min="12289" max="12289" width="10" style="583" customWidth="1"/>
    <col min="12290" max="12290" width="10.28515625" style="583" customWidth="1"/>
    <col min="12291" max="12293" width="9.140625" style="583"/>
    <col min="12294" max="12294" width="9.28515625" style="583" customWidth="1"/>
    <col min="12295" max="12533" width="9.140625" style="583"/>
    <col min="12534" max="12534" width="4.140625" style="583" customWidth="1"/>
    <col min="12535" max="12535" width="26.5703125" style="583" customWidth="1"/>
    <col min="12536" max="12536" width="4.7109375" style="583" customWidth="1"/>
    <col min="12537" max="12538" width="10.140625" style="583" customWidth="1"/>
    <col min="12539" max="12539" width="10.7109375" style="583" customWidth="1"/>
    <col min="12540" max="12542" width="10.140625" style="583" customWidth="1"/>
    <col min="12543" max="12543" width="10.28515625" style="583" customWidth="1"/>
    <col min="12544" max="12544" width="10.140625" style="583" customWidth="1"/>
    <col min="12545" max="12545" width="10" style="583" customWidth="1"/>
    <col min="12546" max="12546" width="10.28515625" style="583" customWidth="1"/>
    <col min="12547" max="12549" width="9.140625" style="583"/>
    <col min="12550" max="12550" width="9.28515625" style="583" customWidth="1"/>
    <col min="12551" max="12789" width="9.140625" style="583"/>
    <col min="12790" max="12790" width="4.140625" style="583" customWidth="1"/>
    <col min="12791" max="12791" width="26.5703125" style="583" customWidth="1"/>
    <col min="12792" max="12792" width="4.7109375" style="583" customWidth="1"/>
    <col min="12793" max="12794" width="10.140625" style="583" customWidth="1"/>
    <col min="12795" max="12795" width="10.7109375" style="583" customWidth="1"/>
    <col min="12796" max="12798" width="10.140625" style="583" customWidth="1"/>
    <col min="12799" max="12799" width="10.28515625" style="583" customWidth="1"/>
    <col min="12800" max="12800" width="10.140625" style="583" customWidth="1"/>
    <col min="12801" max="12801" width="10" style="583" customWidth="1"/>
    <col min="12802" max="12802" width="10.28515625" style="583" customWidth="1"/>
    <col min="12803" max="12805" width="9.140625" style="583"/>
    <col min="12806" max="12806" width="9.28515625" style="583" customWidth="1"/>
    <col min="12807" max="13045" width="9.140625" style="583"/>
    <col min="13046" max="13046" width="4.140625" style="583" customWidth="1"/>
    <col min="13047" max="13047" width="26.5703125" style="583" customWidth="1"/>
    <col min="13048" max="13048" width="4.7109375" style="583" customWidth="1"/>
    <col min="13049" max="13050" width="10.140625" style="583" customWidth="1"/>
    <col min="13051" max="13051" width="10.7109375" style="583" customWidth="1"/>
    <col min="13052" max="13054" width="10.140625" style="583" customWidth="1"/>
    <col min="13055" max="13055" width="10.28515625" style="583" customWidth="1"/>
    <col min="13056" max="13056" width="10.140625" style="583" customWidth="1"/>
    <col min="13057" max="13057" width="10" style="583" customWidth="1"/>
    <col min="13058" max="13058" width="10.28515625" style="583" customWidth="1"/>
    <col min="13059" max="13061" width="9.140625" style="583"/>
    <col min="13062" max="13062" width="9.28515625" style="583" customWidth="1"/>
    <col min="13063" max="13301" width="9.140625" style="583"/>
    <col min="13302" max="13302" width="4.140625" style="583" customWidth="1"/>
    <col min="13303" max="13303" width="26.5703125" style="583" customWidth="1"/>
    <col min="13304" max="13304" width="4.7109375" style="583" customWidth="1"/>
    <col min="13305" max="13306" width="10.140625" style="583" customWidth="1"/>
    <col min="13307" max="13307" width="10.7109375" style="583" customWidth="1"/>
    <col min="13308" max="13310" width="10.140625" style="583" customWidth="1"/>
    <col min="13311" max="13311" width="10.28515625" style="583" customWidth="1"/>
    <col min="13312" max="13312" width="10.140625" style="583" customWidth="1"/>
    <col min="13313" max="13313" width="10" style="583" customWidth="1"/>
    <col min="13314" max="13314" width="10.28515625" style="583" customWidth="1"/>
    <col min="13315" max="13317" width="9.140625" style="583"/>
    <col min="13318" max="13318" width="9.28515625" style="583" customWidth="1"/>
    <col min="13319" max="13557" width="9.140625" style="583"/>
    <col min="13558" max="13558" width="4.140625" style="583" customWidth="1"/>
    <col min="13559" max="13559" width="26.5703125" style="583" customWidth="1"/>
    <col min="13560" max="13560" width="4.7109375" style="583" customWidth="1"/>
    <col min="13561" max="13562" width="10.140625" style="583" customWidth="1"/>
    <col min="13563" max="13563" width="10.7109375" style="583" customWidth="1"/>
    <col min="13564" max="13566" width="10.140625" style="583" customWidth="1"/>
    <col min="13567" max="13567" width="10.28515625" style="583" customWidth="1"/>
    <col min="13568" max="13568" width="10.140625" style="583" customWidth="1"/>
    <col min="13569" max="13569" width="10" style="583" customWidth="1"/>
    <col min="13570" max="13570" width="10.28515625" style="583" customWidth="1"/>
    <col min="13571" max="13573" width="9.140625" style="583"/>
    <col min="13574" max="13574" width="9.28515625" style="583" customWidth="1"/>
    <col min="13575" max="13813" width="9.140625" style="583"/>
    <col min="13814" max="13814" width="4.140625" style="583" customWidth="1"/>
    <col min="13815" max="13815" width="26.5703125" style="583" customWidth="1"/>
    <col min="13816" max="13816" width="4.7109375" style="583" customWidth="1"/>
    <col min="13817" max="13818" width="10.140625" style="583" customWidth="1"/>
    <col min="13819" max="13819" width="10.7109375" style="583" customWidth="1"/>
    <col min="13820" max="13822" width="10.140625" style="583" customWidth="1"/>
    <col min="13823" max="13823" width="10.28515625" style="583" customWidth="1"/>
    <col min="13824" max="13824" width="10.140625" style="583" customWidth="1"/>
    <col min="13825" max="13825" width="10" style="583" customWidth="1"/>
    <col min="13826" max="13826" width="10.28515625" style="583" customWidth="1"/>
    <col min="13827" max="13829" width="9.140625" style="583"/>
    <col min="13830" max="13830" width="9.28515625" style="583" customWidth="1"/>
    <col min="13831" max="14069" width="9.140625" style="583"/>
    <col min="14070" max="14070" width="4.140625" style="583" customWidth="1"/>
    <col min="14071" max="14071" width="26.5703125" style="583" customWidth="1"/>
    <col min="14072" max="14072" width="4.7109375" style="583" customWidth="1"/>
    <col min="14073" max="14074" width="10.140625" style="583" customWidth="1"/>
    <col min="14075" max="14075" width="10.7109375" style="583" customWidth="1"/>
    <col min="14076" max="14078" width="10.140625" style="583" customWidth="1"/>
    <col min="14079" max="14079" width="10.28515625" style="583" customWidth="1"/>
    <col min="14080" max="14080" width="10.140625" style="583" customWidth="1"/>
    <col min="14081" max="14081" width="10" style="583" customWidth="1"/>
    <col min="14082" max="14082" width="10.28515625" style="583" customWidth="1"/>
    <col min="14083" max="14085" width="9.140625" style="583"/>
    <col min="14086" max="14086" width="9.28515625" style="583" customWidth="1"/>
    <col min="14087" max="14325" width="9.140625" style="583"/>
    <col min="14326" max="14326" width="4.140625" style="583" customWidth="1"/>
    <col min="14327" max="14327" width="26.5703125" style="583" customWidth="1"/>
    <col min="14328" max="14328" width="4.7109375" style="583" customWidth="1"/>
    <col min="14329" max="14330" width="10.140625" style="583" customWidth="1"/>
    <col min="14331" max="14331" width="10.7109375" style="583" customWidth="1"/>
    <col min="14332" max="14334" width="10.140625" style="583" customWidth="1"/>
    <col min="14335" max="14335" width="10.28515625" style="583" customWidth="1"/>
    <col min="14336" max="14336" width="10.140625" style="583" customWidth="1"/>
    <col min="14337" max="14337" width="10" style="583" customWidth="1"/>
    <col min="14338" max="14338" width="10.28515625" style="583" customWidth="1"/>
    <col min="14339" max="14341" width="9.140625" style="583"/>
    <col min="14342" max="14342" width="9.28515625" style="583" customWidth="1"/>
    <col min="14343" max="14581" width="9.140625" style="583"/>
    <col min="14582" max="14582" width="4.140625" style="583" customWidth="1"/>
    <col min="14583" max="14583" width="26.5703125" style="583" customWidth="1"/>
    <col min="14584" max="14584" width="4.7109375" style="583" customWidth="1"/>
    <col min="14585" max="14586" width="10.140625" style="583" customWidth="1"/>
    <col min="14587" max="14587" width="10.7109375" style="583" customWidth="1"/>
    <col min="14588" max="14590" width="10.140625" style="583" customWidth="1"/>
    <col min="14591" max="14591" width="10.28515625" style="583" customWidth="1"/>
    <col min="14592" max="14592" width="10.140625" style="583" customWidth="1"/>
    <col min="14593" max="14593" width="10" style="583" customWidth="1"/>
    <col min="14594" max="14594" width="10.28515625" style="583" customWidth="1"/>
    <col min="14595" max="14597" width="9.140625" style="583"/>
    <col min="14598" max="14598" width="9.28515625" style="583" customWidth="1"/>
    <col min="14599" max="14837" width="9.140625" style="583"/>
    <col min="14838" max="14838" width="4.140625" style="583" customWidth="1"/>
    <col min="14839" max="14839" width="26.5703125" style="583" customWidth="1"/>
    <col min="14840" max="14840" width="4.7109375" style="583" customWidth="1"/>
    <col min="14841" max="14842" width="10.140625" style="583" customWidth="1"/>
    <col min="14843" max="14843" width="10.7109375" style="583" customWidth="1"/>
    <col min="14844" max="14846" width="10.140625" style="583" customWidth="1"/>
    <col min="14847" max="14847" width="10.28515625" style="583" customWidth="1"/>
    <col min="14848" max="14848" width="10.140625" style="583" customWidth="1"/>
    <col min="14849" max="14849" width="10" style="583" customWidth="1"/>
    <col min="14850" max="14850" width="10.28515625" style="583" customWidth="1"/>
    <col min="14851" max="14853" width="9.140625" style="583"/>
    <col min="14854" max="14854" width="9.28515625" style="583" customWidth="1"/>
    <col min="14855" max="15093" width="9.140625" style="583"/>
    <col min="15094" max="15094" width="4.140625" style="583" customWidth="1"/>
    <col min="15095" max="15095" width="26.5703125" style="583" customWidth="1"/>
    <col min="15096" max="15096" width="4.7109375" style="583" customWidth="1"/>
    <col min="15097" max="15098" width="10.140625" style="583" customWidth="1"/>
    <col min="15099" max="15099" width="10.7109375" style="583" customWidth="1"/>
    <col min="15100" max="15102" width="10.140625" style="583" customWidth="1"/>
    <col min="15103" max="15103" width="10.28515625" style="583" customWidth="1"/>
    <col min="15104" max="15104" width="10.140625" style="583" customWidth="1"/>
    <col min="15105" max="15105" width="10" style="583" customWidth="1"/>
    <col min="15106" max="15106" width="10.28515625" style="583" customWidth="1"/>
    <col min="15107" max="15109" width="9.140625" style="583"/>
    <col min="15110" max="15110" width="9.28515625" style="583" customWidth="1"/>
    <col min="15111" max="15349" width="9.140625" style="583"/>
    <col min="15350" max="15350" width="4.140625" style="583" customWidth="1"/>
    <col min="15351" max="15351" width="26.5703125" style="583" customWidth="1"/>
    <col min="15352" max="15352" width="4.7109375" style="583" customWidth="1"/>
    <col min="15353" max="15354" width="10.140625" style="583" customWidth="1"/>
    <col min="15355" max="15355" width="10.7109375" style="583" customWidth="1"/>
    <col min="15356" max="15358" width="10.140625" style="583" customWidth="1"/>
    <col min="15359" max="15359" width="10.28515625" style="583" customWidth="1"/>
    <col min="15360" max="15360" width="10.140625" style="583" customWidth="1"/>
    <col min="15361" max="15361" width="10" style="583" customWidth="1"/>
    <col min="15362" max="15362" width="10.28515625" style="583" customWidth="1"/>
    <col min="15363" max="15365" width="9.140625" style="583"/>
    <col min="15366" max="15366" width="9.28515625" style="583" customWidth="1"/>
    <col min="15367" max="15605" width="9.140625" style="583"/>
    <col min="15606" max="15606" width="4.140625" style="583" customWidth="1"/>
    <col min="15607" max="15607" width="26.5703125" style="583" customWidth="1"/>
    <col min="15608" max="15608" width="4.7109375" style="583" customWidth="1"/>
    <col min="15609" max="15610" width="10.140625" style="583" customWidth="1"/>
    <col min="15611" max="15611" width="10.7109375" style="583" customWidth="1"/>
    <col min="15612" max="15614" width="10.140625" style="583" customWidth="1"/>
    <col min="15615" max="15615" width="10.28515625" style="583" customWidth="1"/>
    <col min="15616" max="15616" width="10.140625" style="583" customWidth="1"/>
    <col min="15617" max="15617" width="10" style="583" customWidth="1"/>
    <col min="15618" max="15618" width="10.28515625" style="583" customWidth="1"/>
    <col min="15619" max="15621" width="9.140625" style="583"/>
    <col min="15622" max="15622" width="9.28515625" style="583" customWidth="1"/>
    <col min="15623" max="15861" width="9.140625" style="583"/>
    <col min="15862" max="15862" width="4.140625" style="583" customWidth="1"/>
    <col min="15863" max="15863" width="26.5703125" style="583" customWidth="1"/>
    <col min="15864" max="15864" width="4.7109375" style="583" customWidth="1"/>
    <col min="15865" max="15866" width="10.140625" style="583" customWidth="1"/>
    <col min="15867" max="15867" width="10.7109375" style="583" customWidth="1"/>
    <col min="15868" max="15870" width="10.140625" style="583" customWidth="1"/>
    <col min="15871" max="15871" width="10.28515625" style="583" customWidth="1"/>
    <col min="15872" max="15872" width="10.140625" style="583" customWidth="1"/>
    <col min="15873" max="15873" width="10" style="583" customWidth="1"/>
    <col min="15874" max="15874" width="10.28515625" style="583" customWidth="1"/>
    <col min="15875" max="15877" width="9.140625" style="583"/>
    <col min="15878" max="15878" width="9.28515625" style="583" customWidth="1"/>
    <col min="15879" max="16117" width="9.140625" style="583"/>
    <col min="16118" max="16118" width="4.140625" style="583" customWidth="1"/>
    <col min="16119" max="16119" width="26.5703125" style="583" customWidth="1"/>
    <col min="16120" max="16120" width="4.7109375" style="583" customWidth="1"/>
    <col min="16121" max="16122" width="10.140625" style="583" customWidth="1"/>
    <col min="16123" max="16123" width="10.7109375" style="583" customWidth="1"/>
    <col min="16124" max="16126" width="10.140625" style="583" customWidth="1"/>
    <col min="16127" max="16127" width="10.28515625" style="583" customWidth="1"/>
    <col min="16128" max="16128" width="10.140625" style="583" customWidth="1"/>
    <col min="16129" max="16129" width="10" style="583" customWidth="1"/>
    <col min="16130" max="16130" width="10.28515625" style="583" customWidth="1"/>
    <col min="16131" max="16133" width="9.140625" style="583"/>
    <col min="16134" max="16134" width="9.28515625" style="583" customWidth="1"/>
    <col min="16135" max="16384" width="9.140625" style="583"/>
  </cols>
  <sheetData>
    <row r="1" spans="1:7" ht="24.75" customHeight="1" thickBot="1" x14ac:dyDescent="0.6">
      <c r="A1" s="1344" t="s">
        <v>262</v>
      </c>
      <c r="B1" s="1344"/>
      <c r="C1" s="1344"/>
      <c r="D1" s="1344"/>
      <c r="E1" s="1344"/>
      <c r="F1" s="1344"/>
      <c r="G1" s="1344"/>
    </row>
    <row r="2" spans="1:7" ht="18.75" customHeight="1" x14ac:dyDescent="0.55000000000000004">
      <c r="A2" s="1350" t="s">
        <v>0</v>
      </c>
      <c r="B2" s="584" t="s">
        <v>1</v>
      </c>
      <c r="C2" s="1335" t="s">
        <v>2</v>
      </c>
      <c r="D2" s="1338" t="s">
        <v>74</v>
      </c>
      <c r="E2" s="1339"/>
      <c r="F2" s="1339"/>
      <c r="G2" s="1340"/>
    </row>
    <row r="3" spans="1:7" ht="18" customHeight="1" x14ac:dyDescent="0.55000000000000004">
      <c r="A3" s="1351"/>
      <c r="B3" s="1353"/>
      <c r="C3" s="1355"/>
      <c r="D3" s="1347" t="s">
        <v>259</v>
      </c>
      <c r="E3" s="1348"/>
      <c r="F3" s="1348"/>
      <c r="G3" s="1349"/>
    </row>
    <row r="4" spans="1:7" ht="24" customHeight="1" thickBot="1" x14ac:dyDescent="0.6">
      <c r="A4" s="1352"/>
      <c r="B4" s="1354"/>
      <c r="C4" s="1356"/>
      <c r="D4" s="585" t="s">
        <v>40</v>
      </c>
      <c r="E4" s="585" t="s">
        <v>261</v>
      </c>
      <c r="F4" s="585" t="s">
        <v>260</v>
      </c>
      <c r="G4" s="587" t="s">
        <v>3</v>
      </c>
    </row>
    <row r="5" spans="1:7" ht="18" customHeight="1" x14ac:dyDescent="0.55000000000000004">
      <c r="A5" s="588"/>
      <c r="B5" s="589" t="s">
        <v>101</v>
      </c>
      <c r="C5" s="590">
        <v>520000</v>
      </c>
      <c r="D5" s="591"/>
      <c r="E5" s="592"/>
      <c r="F5" s="592"/>
      <c r="G5" s="593"/>
    </row>
    <row r="6" spans="1:7" ht="18" customHeight="1" x14ac:dyDescent="0.55000000000000004">
      <c r="A6" s="610"/>
      <c r="B6" s="611" t="s">
        <v>96</v>
      </c>
      <c r="C6" s="612">
        <v>522000</v>
      </c>
      <c r="D6" s="591"/>
      <c r="E6" s="592"/>
      <c r="F6" s="592"/>
      <c r="G6" s="593"/>
    </row>
    <row r="7" spans="1:7" s="617" customFormat="1" ht="18" customHeight="1" x14ac:dyDescent="0.55000000000000004">
      <c r="A7" s="594">
        <v>7</v>
      </c>
      <c r="B7" s="597" t="s">
        <v>4</v>
      </c>
      <c r="C7" s="613">
        <v>220100</v>
      </c>
      <c r="D7" s="614"/>
      <c r="E7" s="615"/>
      <c r="F7" s="615"/>
      <c r="G7" s="616"/>
    </row>
    <row r="8" spans="1:7" ht="18" customHeight="1" x14ac:dyDescent="0.55000000000000004">
      <c r="A8" s="594">
        <v>8</v>
      </c>
      <c r="B8" s="597" t="s">
        <v>94</v>
      </c>
      <c r="C8" s="613">
        <v>220200</v>
      </c>
      <c r="D8" s="618"/>
      <c r="E8" s="597"/>
      <c r="F8" s="597"/>
      <c r="G8" s="598"/>
    </row>
    <row r="9" spans="1:7" ht="18" customHeight="1" x14ac:dyDescent="0.55000000000000004">
      <c r="A9" s="594">
        <v>9</v>
      </c>
      <c r="B9" s="597" t="s">
        <v>93</v>
      </c>
      <c r="C9" s="613">
        <v>220300</v>
      </c>
      <c r="D9" s="618"/>
      <c r="E9" s="597"/>
      <c r="F9" s="597"/>
      <c r="G9" s="598"/>
    </row>
    <row r="10" spans="1:7" ht="19.5" customHeight="1" x14ac:dyDescent="0.55000000000000004">
      <c r="A10" s="594">
        <v>10</v>
      </c>
      <c r="B10" s="597" t="s">
        <v>5</v>
      </c>
      <c r="C10" s="613">
        <v>220400</v>
      </c>
      <c r="D10" s="596"/>
      <c r="E10" s="597"/>
      <c r="F10" s="597"/>
      <c r="G10" s="600"/>
    </row>
    <row r="11" spans="1:7" ht="18" customHeight="1" x14ac:dyDescent="0.55000000000000004">
      <c r="A11" s="602">
        <v>11</v>
      </c>
      <c r="B11" s="604" t="s">
        <v>97</v>
      </c>
      <c r="C11" s="619">
        <v>220500</v>
      </c>
      <c r="D11" s="620"/>
      <c r="E11" s="604"/>
      <c r="F11" s="604"/>
      <c r="G11" s="621"/>
    </row>
    <row r="12" spans="1:7" ht="18.75" customHeight="1" x14ac:dyDescent="0.55000000000000004">
      <c r="A12" s="594">
        <v>12</v>
      </c>
      <c r="B12" s="622" t="s">
        <v>98</v>
      </c>
      <c r="C12" s="613">
        <v>220600</v>
      </c>
      <c r="D12" s="596"/>
      <c r="E12" s="597"/>
      <c r="F12" s="597"/>
      <c r="G12" s="600"/>
    </row>
    <row r="13" spans="1:7" ht="18.75" customHeight="1" thickBot="1" x14ac:dyDescent="0.6">
      <c r="A13" s="602">
        <v>13</v>
      </c>
      <c r="B13" s="603" t="s">
        <v>99</v>
      </c>
      <c r="C13" s="623">
        <v>220700</v>
      </c>
      <c r="D13" s="620"/>
      <c r="E13" s="604"/>
      <c r="F13" s="604"/>
      <c r="G13" s="621"/>
    </row>
    <row r="14" spans="1:7" ht="18" customHeight="1" thickBot="1" x14ac:dyDescent="0.6">
      <c r="A14" s="606"/>
      <c r="B14" s="607" t="s">
        <v>104</v>
      </c>
      <c r="C14" s="608"/>
      <c r="D14" s="624"/>
      <c r="E14" s="625"/>
      <c r="F14" s="625"/>
      <c r="G14" s="626"/>
    </row>
    <row r="15" spans="1:7" ht="18" customHeight="1" thickBot="1" x14ac:dyDescent="0.6">
      <c r="A15" s="627"/>
      <c r="B15" s="628" t="s">
        <v>105</v>
      </c>
      <c r="C15" s="629"/>
      <c r="D15" s="630"/>
      <c r="E15" s="631"/>
      <c r="F15" s="631"/>
      <c r="G15" s="632"/>
    </row>
    <row r="16" spans="1:7" ht="28.5" customHeight="1" x14ac:dyDescent="0.55000000000000004">
      <c r="A16" s="633"/>
      <c r="B16" s="589" t="s">
        <v>100</v>
      </c>
      <c r="C16" s="634">
        <v>530000</v>
      </c>
      <c r="D16" s="635"/>
      <c r="E16" s="592"/>
      <c r="F16" s="592"/>
      <c r="G16" s="636"/>
    </row>
    <row r="17" spans="1:7" ht="17.25" customHeight="1" x14ac:dyDescent="0.55000000000000004">
      <c r="A17" s="594"/>
      <c r="B17" s="595" t="s">
        <v>8</v>
      </c>
      <c r="C17" s="637"/>
      <c r="D17" s="638"/>
      <c r="E17" s="597"/>
      <c r="F17" s="597"/>
      <c r="G17" s="598"/>
    </row>
    <row r="18" spans="1:7" s="641" customFormat="1" ht="17.25" customHeight="1" x14ac:dyDescent="0.55000000000000004">
      <c r="A18" s="594"/>
      <c r="B18" s="595" t="s">
        <v>9</v>
      </c>
      <c r="C18" s="637">
        <v>531000</v>
      </c>
      <c r="D18" s="639"/>
      <c r="E18" s="639"/>
      <c r="F18" s="639"/>
      <c r="G18" s="640"/>
    </row>
    <row r="19" spans="1:7" ht="18" customHeight="1" x14ac:dyDescent="0.55000000000000004">
      <c r="A19" s="642">
        <v>14</v>
      </c>
      <c r="B19" s="597" t="s">
        <v>58</v>
      </c>
      <c r="C19" s="613">
        <v>310100</v>
      </c>
      <c r="D19" s="596"/>
      <c r="E19" s="597"/>
      <c r="F19" s="597"/>
      <c r="G19" s="600"/>
    </row>
    <row r="20" spans="1:7" ht="18.75" customHeight="1" x14ac:dyDescent="0.55000000000000004">
      <c r="A20" s="642">
        <v>15</v>
      </c>
      <c r="B20" s="597" t="s">
        <v>10</v>
      </c>
      <c r="C20" s="613">
        <v>310200</v>
      </c>
      <c r="D20" s="596"/>
      <c r="E20" s="597"/>
      <c r="F20" s="597"/>
      <c r="G20" s="600"/>
    </row>
    <row r="21" spans="1:7" ht="18" customHeight="1" x14ac:dyDescent="0.55000000000000004">
      <c r="A21" s="642">
        <v>16</v>
      </c>
      <c r="B21" s="597" t="s">
        <v>11</v>
      </c>
      <c r="C21" s="613">
        <v>310300</v>
      </c>
      <c r="D21" s="597"/>
      <c r="E21" s="597"/>
      <c r="F21" s="596"/>
      <c r="G21" s="600"/>
    </row>
    <row r="22" spans="1:7" ht="18" customHeight="1" x14ac:dyDescent="0.55000000000000004">
      <c r="A22" s="642">
        <v>17</v>
      </c>
      <c r="B22" s="597" t="s">
        <v>12</v>
      </c>
      <c r="C22" s="613">
        <v>310400</v>
      </c>
      <c r="D22" s="596"/>
      <c r="E22" s="597"/>
      <c r="F22" s="597"/>
      <c r="G22" s="600"/>
    </row>
    <row r="23" spans="1:7" s="645" customFormat="1" ht="18" customHeight="1" x14ac:dyDescent="0.55000000000000004">
      <c r="A23" s="642">
        <v>18</v>
      </c>
      <c r="B23" s="597" t="s">
        <v>13</v>
      </c>
      <c r="C23" s="613">
        <v>310500</v>
      </c>
      <c r="D23" s="643"/>
      <c r="E23" s="644"/>
      <c r="F23" s="644"/>
      <c r="G23" s="640"/>
    </row>
    <row r="24" spans="1:7" ht="18" customHeight="1" x14ac:dyDescent="0.55000000000000004">
      <c r="A24" s="642">
        <v>19</v>
      </c>
      <c r="B24" s="597" t="s">
        <v>14</v>
      </c>
      <c r="C24" s="613">
        <v>310600</v>
      </c>
      <c r="D24" s="646"/>
      <c r="E24" s="597"/>
      <c r="F24" s="597"/>
      <c r="G24" s="600"/>
    </row>
    <row r="25" spans="1:7" ht="18" customHeight="1" thickBot="1" x14ac:dyDescent="0.6">
      <c r="A25" s="647">
        <v>20</v>
      </c>
      <c r="B25" s="604" t="s">
        <v>15</v>
      </c>
      <c r="C25" s="619">
        <v>310700</v>
      </c>
      <c r="D25" s="648"/>
      <c r="E25" s="604"/>
      <c r="F25" s="604"/>
      <c r="G25" s="621"/>
    </row>
    <row r="26" spans="1:7" ht="20.25" customHeight="1" thickBot="1" x14ac:dyDescent="0.6">
      <c r="A26" s="649"/>
      <c r="B26" s="650" t="s">
        <v>16</v>
      </c>
      <c r="C26" s="651"/>
      <c r="D26" s="652"/>
      <c r="E26" s="625"/>
      <c r="F26" s="625"/>
      <c r="G26" s="626"/>
    </row>
    <row r="27" spans="1:7" ht="18.75" customHeight="1" x14ac:dyDescent="0.55000000000000004">
      <c r="A27" s="653">
        <v>21</v>
      </c>
      <c r="B27" s="592" t="s">
        <v>17</v>
      </c>
      <c r="C27" s="612">
        <v>320100</v>
      </c>
      <c r="D27" s="654"/>
      <c r="E27" s="592"/>
      <c r="F27" s="592"/>
      <c r="G27" s="636"/>
    </row>
    <row r="28" spans="1:7" ht="21" customHeight="1" x14ac:dyDescent="0.55000000000000004">
      <c r="A28" s="642">
        <v>22</v>
      </c>
      <c r="B28" s="597" t="s">
        <v>19</v>
      </c>
      <c r="C28" s="613">
        <v>320200</v>
      </c>
      <c r="D28" s="646"/>
      <c r="E28" s="597"/>
      <c r="F28" s="597"/>
      <c r="G28" s="600"/>
    </row>
    <row r="29" spans="1:7" ht="18" customHeight="1" x14ac:dyDescent="0.55000000000000004">
      <c r="A29" s="642">
        <v>23</v>
      </c>
      <c r="B29" s="655" t="s">
        <v>102</v>
      </c>
      <c r="C29" s="613">
        <v>320300</v>
      </c>
      <c r="D29" s="646"/>
      <c r="E29" s="597"/>
      <c r="F29" s="597"/>
      <c r="G29" s="600"/>
    </row>
    <row r="30" spans="1:7" ht="19.5" customHeight="1" thickBot="1" x14ac:dyDescent="0.6">
      <c r="A30" s="647">
        <v>24</v>
      </c>
      <c r="B30" s="604" t="s">
        <v>18</v>
      </c>
      <c r="C30" s="619">
        <v>320400</v>
      </c>
      <c r="D30" s="656"/>
      <c r="E30" s="656"/>
      <c r="F30" s="656"/>
      <c r="G30" s="657"/>
    </row>
    <row r="31" spans="1:7" s="659" customFormat="1" ht="21.75" customHeight="1" thickBot="1" x14ac:dyDescent="0.6">
      <c r="A31" s="649"/>
      <c r="B31" s="650" t="s">
        <v>20</v>
      </c>
      <c r="C31" s="651">
        <v>532000</v>
      </c>
      <c r="D31" s="658"/>
      <c r="E31" s="658"/>
      <c r="F31" s="658"/>
      <c r="G31" s="632"/>
    </row>
    <row r="32" spans="1:7" x14ac:dyDescent="0.55000000000000004">
      <c r="A32" s="653">
        <v>25</v>
      </c>
      <c r="B32" s="592" t="s">
        <v>21</v>
      </c>
      <c r="C32" s="612">
        <v>330100</v>
      </c>
      <c r="D32" s="635"/>
      <c r="E32" s="592"/>
      <c r="F32" s="592"/>
      <c r="G32" s="593"/>
    </row>
    <row r="33" spans="1:7" x14ac:dyDescent="0.55000000000000004">
      <c r="A33" s="642">
        <v>26</v>
      </c>
      <c r="B33" s="597" t="s">
        <v>22</v>
      </c>
      <c r="C33" s="613">
        <v>330200</v>
      </c>
      <c r="D33" s="596"/>
      <c r="E33" s="597"/>
      <c r="F33" s="597"/>
      <c r="G33" s="600"/>
    </row>
    <row r="34" spans="1:7" x14ac:dyDescent="0.55000000000000004">
      <c r="A34" s="642">
        <v>27</v>
      </c>
      <c r="B34" s="597" t="s">
        <v>23</v>
      </c>
      <c r="C34" s="613">
        <v>330300</v>
      </c>
      <c r="D34" s="596"/>
      <c r="E34" s="597"/>
      <c r="F34" s="597"/>
      <c r="G34" s="600"/>
    </row>
    <row r="35" spans="1:7" x14ac:dyDescent="0.55000000000000004">
      <c r="A35" s="642">
        <v>28</v>
      </c>
      <c r="B35" s="597" t="s">
        <v>106</v>
      </c>
      <c r="C35" s="613">
        <v>330400</v>
      </c>
      <c r="D35" s="646"/>
      <c r="E35" s="597"/>
      <c r="F35" s="597"/>
      <c r="G35" s="600"/>
    </row>
    <row r="36" spans="1:7" x14ac:dyDescent="0.55000000000000004">
      <c r="A36" s="642">
        <v>29</v>
      </c>
      <c r="B36" s="597" t="s">
        <v>107</v>
      </c>
      <c r="C36" s="613">
        <v>330500</v>
      </c>
      <c r="D36" s="646"/>
      <c r="E36" s="597"/>
      <c r="F36" s="597"/>
      <c r="G36" s="600"/>
    </row>
    <row r="37" spans="1:7" x14ac:dyDescent="0.55000000000000004">
      <c r="A37" s="642">
        <v>30</v>
      </c>
      <c r="B37" s="597" t="s">
        <v>24</v>
      </c>
      <c r="C37" s="613">
        <v>330600</v>
      </c>
      <c r="D37" s="596"/>
      <c r="E37" s="597"/>
      <c r="F37" s="597"/>
      <c r="G37" s="600"/>
    </row>
    <row r="38" spans="1:7" x14ac:dyDescent="0.55000000000000004">
      <c r="A38" s="642">
        <v>31</v>
      </c>
      <c r="B38" s="597" t="s">
        <v>25</v>
      </c>
      <c r="C38" s="613">
        <v>330700</v>
      </c>
      <c r="D38" s="638"/>
      <c r="E38" s="597"/>
      <c r="F38" s="597"/>
      <c r="G38" s="600"/>
    </row>
    <row r="39" spans="1:7" x14ac:dyDescent="0.55000000000000004">
      <c r="A39" s="642">
        <v>32</v>
      </c>
      <c r="B39" s="597" t="s">
        <v>59</v>
      </c>
      <c r="C39" s="613">
        <v>330800</v>
      </c>
      <c r="D39" s="660"/>
      <c r="E39" s="660"/>
      <c r="F39" s="660"/>
      <c r="G39" s="640"/>
    </row>
    <row r="40" spans="1:7" x14ac:dyDescent="0.55000000000000004">
      <c r="A40" s="642">
        <v>33</v>
      </c>
      <c r="B40" s="597" t="s">
        <v>60</v>
      </c>
      <c r="C40" s="613">
        <v>330900</v>
      </c>
      <c r="D40" s="638"/>
      <c r="E40" s="597"/>
      <c r="F40" s="597"/>
      <c r="G40" s="598"/>
    </row>
    <row r="41" spans="1:7" x14ac:dyDescent="0.55000000000000004">
      <c r="A41" s="642">
        <v>34</v>
      </c>
      <c r="B41" s="597" t="s">
        <v>108</v>
      </c>
      <c r="C41" s="613">
        <v>331000</v>
      </c>
      <c r="D41" s="646"/>
      <c r="E41" s="646"/>
      <c r="F41" s="646"/>
      <c r="G41" s="600"/>
    </row>
    <row r="42" spans="1:7" x14ac:dyDescent="0.55000000000000004">
      <c r="A42" s="642">
        <v>35</v>
      </c>
      <c r="B42" s="597" t="s">
        <v>51</v>
      </c>
      <c r="C42" s="613">
        <v>331100</v>
      </c>
      <c r="D42" s="646"/>
      <c r="E42" s="646"/>
      <c r="F42" s="646"/>
      <c r="G42" s="661"/>
    </row>
    <row r="43" spans="1:7" x14ac:dyDescent="0.55000000000000004">
      <c r="A43" s="642">
        <v>36</v>
      </c>
      <c r="B43" s="597" t="s">
        <v>52</v>
      </c>
      <c r="C43" s="613">
        <v>331200</v>
      </c>
      <c r="D43" s="638"/>
      <c r="E43" s="597"/>
      <c r="F43" s="597"/>
      <c r="G43" s="598"/>
    </row>
    <row r="44" spans="1:7" x14ac:dyDescent="0.55000000000000004">
      <c r="A44" s="642">
        <v>37</v>
      </c>
      <c r="B44" s="597" t="s">
        <v>109</v>
      </c>
      <c r="C44" s="613">
        <v>331300</v>
      </c>
      <c r="D44" s="660"/>
      <c r="E44" s="660"/>
      <c r="F44" s="660"/>
      <c r="G44" s="640"/>
    </row>
    <row r="45" spans="1:7" x14ac:dyDescent="0.55000000000000004">
      <c r="A45" s="642">
        <v>38</v>
      </c>
      <c r="B45" s="597" t="s">
        <v>26</v>
      </c>
      <c r="C45" s="613">
        <v>331400</v>
      </c>
      <c r="D45" s="601"/>
      <c r="E45" s="597"/>
      <c r="F45" s="597"/>
      <c r="G45" s="598"/>
    </row>
    <row r="46" spans="1:7" x14ac:dyDescent="0.55000000000000004">
      <c r="A46" s="642">
        <v>39</v>
      </c>
      <c r="B46" s="597" t="s">
        <v>110</v>
      </c>
      <c r="C46" s="613">
        <v>331500</v>
      </c>
      <c r="D46" s="596"/>
      <c r="E46" s="597"/>
      <c r="F46" s="597"/>
      <c r="G46" s="600"/>
    </row>
    <row r="47" spans="1:7" x14ac:dyDescent="0.55000000000000004">
      <c r="A47" s="642">
        <v>40</v>
      </c>
      <c r="B47" s="597" t="s">
        <v>111</v>
      </c>
      <c r="C47" s="613">
        <v>331600</v>
      </c>
      <c r="D47" s="638"/>
      <c r="E47" s="597"/>
      <c r="F47" s="597"/>
      <c r="G47" s="598"/>
    </row>
    <row r="48" spans="1:7" ht="23.25" thickBot="1" x14ac:dyDescent="0.6">
      <c r="A48" s="647">
        <v>41</v>
      </c>
      <c r="B48" s="604" t="s">
        <v>53</v>
      </c>
      <c r="C48" s="619">
        <v>331700</v>
      </c>
      <c r="D48" s="662"/>
      <c r="E48" s="662"/>
      <c r="F48" s="662"/>
      <c r="G48" s="663"/>
    </row>
    <row r="49" spans="1:7" s="719" customFormat="1" ht="23.25" thickBot="1" x14ac:dyDescent="0.6">
      <c r="A49" s="649"/>
      <c r="B49" s="650" t="s">
        <v>27</v>
      </c>
      <c r="C49" s="651">
        <v>533000</v>
      </c>
      <c r="D49" s="664"/>
      <c r="E49" s="664"/>
      <c r="F49" s="664"/>
      <c r="G49" s="665"/>
    </row>
    <row r="50" spans="1:7" s="723" customFormat="1" ht="23.25" thickBot="1" x14ac:dyDescent="0.6">
      <c r="A50" s="667"/>
      <c r="B50" s="668" t="s">
        <v>194</v>
      </c>
      <c r="C50" s="669"/>
      <c r="D50" s="720"/>
      <c r="E50" s="721"/>
      <c r="F50" s="721"/>
      <c r="G50" s="722"/>
    </row>
    <row r="51" spans="1:7" s="723" customFormat="1" x14ac:dyDescent="0.55000000000000004">
      <c r="A51" s="724"/>
      <c r="B51" s="725" t="s">
        <v>29</v>
      </c>
      <c r="C51" s="726">
        <v>534000</v>
      </c>
      <c r="D51" s="727"/>
      <c r="E51" s="728"/>
      <c r="F51" s="728"/>
      <c r="G51" s="729"/>
    </row>
    <row r="52" spans="1:7" s="723" customFormat="1" x14ac:dyDescent="0.55000000000000004">
      <c r="A52" s="730">
        <v>42</v>
      </c>
      <c r="B52" s="731" t="s">
        <v>30</v>
      </c>
      <c r="C52" s="732">
        <v>340100</v>
      </c>
      <c r="D52" s="733"/>
      <c r="E52" s="731"/>
      <c r="F52" s="731"/>
      <c r="G52" s="734"/>
    </row>
    <row r="53" spans="1:7" s="735" customFormat="1" x14ac:dyDescent="0.55000000000000004">
      <c r="A53" s="730">
        <v>43</v>
      </c>
      <c r="B53" s="731" t="s">
        <v>31</v>
      </c>
      <c r="C53" s="732">
        <v>340200</v>
      </c>
      <c r="D53" s="676"/>
      <c r="E53" s="677"/>
      <c r="F53" s="677"/>
      <c r="G53" s="678"/>
    </row>
    <row r="54" spans="1:7" s="719" customFormat="1" x14ac:dyDescent="0.55000000000000004">
      <c r="A54" s="730">
        <v>44</v>
      </c>
      <c r="B54" s="731" t="s">
        <v>32</v>
      </c>
      <c r="C54" s="732">
        <v>340300</v>
      </c>
      <c r="D54" s="736"/>
      <c r="E54" s="731"/>
      <c r="F54" s="731"/>
      <c r="G54" s="734"/>
    </row>
    <row r="55" spans="1:7" s="737" customFormat="1" x14ac:dyDescent="0.55000000000000004">
      <c r="A55" s="730">
        <v>45</v>
      </c>
      <c r="B55" s="731" t="s">
        <v>33</v>
      </c>
      <c r="C55" s="732">
        <v>340400</v>
      </c>
      <c r="D55" s="680"/>
      <c r="E55" s="680"/>
      <c r="F55" s="680"/>
      <c r="G55" s="681"/>
    </row>
    <row r="56" spans="1:7" ht="23.25" thickBot="1" x14ac:dyDescent="0.6">
      <c r="A56" s="647">
        <v>46</v>
      </c>
      <c r="B56" s="604" t="s">
        <v>120</v>
      </c>
      <c r="C56" s="619">
        <v>340500</v>
      </c>
      <c r="D56" s="620"/>
      <c r="E56" s="604"/>
      <c r="F56" s="604"/>
      <c r="G56" s="605"/>
    </row>
    <row r="57" spans="1:7" ht="23.25" thickBot="1" x14ac:dyDescent="0.6">
      <c r="A57" s="667"/>
      <c r="B57" s="668" t="s">
        <v>34</v>
      </c>
      <c r="C57" s="669"/>
      <c r="D57" s="625"/>
      <c r="E57" s="625"/>
      <c r="F57" s="625"/>
      <c r="G57" s="671"/>
    </row>
    <row r="58" spans="1:7" x14ac:dyDescent="0.55000000000000004">
      <c r="A58" s="653"/>
      <c r="B58" s="673" t="s">
        <v>112</v>
      </c>
      <c r="C58" s="612">
        <v>560000</v>
      </c>
      <c r="D58" s="635"/>
      <c r="E58" s="592"/>
      <c r="F58" s="592"/>
      <c r="G58" s="593"/>
    </row>
    <row r="59" spans="1:7" x14ac:dyDescent="0.55000000000000004">
      <c r="A59" s="642">
        <v>47</v>
      </c>
      <c r="B59" s="597" t="s">
        <v>113</v>
      </c>
      <c r="C59" s="613">
        <v>610100</v>
      </c>
      <c r="D59" s="596"/>
      <c r="E59" s="597"/>
      <c r="F59" s="597"/>
      <c r="G59" s="598"/>
    </row>
    <row r="60" spans="1:7" x14ac:dyDescent="0.55000000000000004">
      <c r="A60" s="642">
        <v>48</v>
      </c>
      <c r="B60" s="597" t="s">
        <v>114</v>
      </c>
      <c r="C60" s="613">
        <v>610200</v>
      </c>
      <c r="D60" s="596"/>
      <c r="E60" s="597"/>
      <c r="F60" s="597"/>
      <c r="G60" s="598"/>
    </row>
    <row r="61" spans="1:7" x14ac:dyDescent="0.55000000000000004">
      <c r="A61" s="642">
        <v>49</v>
      </c>
      <c r="B61" s="597" t="s">
        <v>115</v>
      </c>
      <c r="C61" s="613">
        <v>610300</v>
      </c>
      <c r="D61" s="596"/>
      <c r="E61" s="597"/>
      <c r="F61" s="597"/>
      <c r="G61" s="598"/>
    </row>
    <row r="62" spans="1:7" ht="23.25" thickBot="1" x14ac:dyDescent="0.6">
      <c r="A62" s="647">
        <v>50</v>
      </c>
      <c r="B62" s="683" t="s">
        <v>116</v>
      </c>
      <c r="C62" s="619">
        <v>610400</v>
      </c>
      <c r="D62" s="620"/>
      <c r="E62" s="604"/>
      <c r="F62" s="604"/>
      <c r="G62" s="605"/>
    </row>
    <row r="63" spans="1:7" ht="18.75" customHeight="1" thickBot="1" x14ac:dyDescent="0.6">
      <c r="A63" s="684"/>
      <c r="B63" s="668" t="s">
        <v>161</v>
      </c>
      <c r="C63" s="669"/>
      <c r="D63" s="624"/>
      <c r="E63" s="625"/>
      <c r="F63" s="625"/>
      <c r="G63" s="671"/>
    </row>
    <row r="64" spans="1:7" x14ac:dyDescent="0.55000000000000004">
      <c r="A64" s="685"/>
      <c r="B64" s="673" t="s">
        <v>117</v>
      </c>
      <c r="C64" s="612">
        <v>550000</v>
      </c>
      <c r="D64" s="635"/>
      <c r="E64" s="592"/>
      <c r="F64" s="592"/>
      <c r="G64" s="593"/>
    </row>
    <row r="65" spans="1:7" ht="23.25" thickBot="1" x14ac:dyDescent="0.6">
      <c r="A65" s="647">
        <v>51</v>
      </c>
      <c r="B65" s="604" t="s">
        <v>118</v>
      </c>
      <c r="C65" s="619"/>
      <c r="D65" s="620"/>
      <c r="E65" s="604"/>
      <c r="F65" s="604"/>
      <c r="G65" s="605"/>
    </row>
    <row r="66" spans="1:7" ht="23.25" thickBot="1" x14ac:dyDescent="0.6">
      <c r="A66" s="686"/>
      <c r="B66" s="687" t="s">
        <v>162</v>
      </c>
      <c r="C66" s="688"/>
      <c r="D66" s="624"/>
      <c r="E66" s="625"/>
      <c r="F66" s="625"/>
      <c r="G66" s="671"/>
    </row>
    <row r="67" spans="1:7" ht="23.25" thickBot="1" x14ac:dyDescent="0.6">
      <c r="A67" s="689"/>
      <c r="B67" s="690" t="s">
        <v>35</v>
      </c>
      <c r="C67" s="691"/>
      <c r="D67" s="624"/>
      <c r="E67" s="625"/>
      <c r="F67" s="625"/>
      <c r="G67" s="671"/>
    </row>
    <row r="68" spans="1:7" x14ac:dyDescent="0.55000000000000004">
      <c r="A68" s="653"/>
      <c r="B68" s="611" t="s">
        <v>119</v>
      </c>
      <c r="C68" s="692"/>
      <c r="D68" s="635"/>
      <c r="E68" s="592"/>
      <c r="F68" s="592"/>
      <c r="G68" s="593"/>
    </row>
    <row r="69" spans="1:7" x14ac:dyDescent="0.55000000000000004">
      <c r="A69" s="642"/>
      <c r="B69" s="693" t="s">
        <v>36</v>
      </c>
      <c r="C69" s="613">
        <v>541000</v>
      </c>
      <c r="D69" s="596"/>
      <c r="E69" s="597"/>
      <c r="F69" s="597"/>
      <c r="G69" s="598"/>
    </row>
    <row r="70" spans="1:7" x14ac:dyDescent="0.55000000000000004">
      <c r="A70" s="642">
        <v>52</v>
      </c>
      <c r="B70" s="599" t="s">
        <v>121</v>
      </c>
      <c r="C70" s="613">
        <v>410100</v>
      </c>
      <c r="D70" s="596"/>
      <c r="E70" s="597"/>
      <c r="F70" s="597"/>
      <c r="G70" s="598"/>
    </row>
    <row r="71" spans="1:7" x14ac:dyDescent="0.55000000000000004">
      <c r="A71" s="642">
        <v>53</v>
      </c>
      <c r="B71" s="599" t="s">
        <v>122</v>
      </c>
      <c r="C71" s="613">
        <v>410200</v>
      </c>
      <c r="D71" s="596"/>
      <c r="E71" s="597"/>
      <c r="F71" s="597"/>
      <c r="G71" s="598"/>
    </row>
    <row r="72" spans="1:7" x14ac:dyDescent="0.55000000000000004">
      <c r="A72" s="642">
        <v>54</v>
      </c>
      <c r="B72" s="599" t="s">
        <v>123</v>
      </c>
      <c r="C72" s="613">
        <v>410300</v>
      </c>
      <c r="D72" s="596"/>
      <c r="E72" s="597"/>
      <c r="F72" s="597"/>
      <c r="G72" s="598"/>
    </row>
    <row r="73" spans="1:7" x14ac:dyDescent="0.55000000000000004">
      <c r="A73" s="642">
        <v>55</v>
      </c>
      <c r="B73" s="599" t="s">
        <v>124</v>
      </c>
      <c r="C73" s="613">
        <v>410400</v>
      </c>
      <c r="D73" s="596"/>
      <c r="E73" s="597"/>
      <c r="F73" s="597"/>
      <c r="G73" s="598"/>
    </row>
    <row r="74" spans="1:7" x14ac:dyDescent="0.55000000000000004">
      <c r="A74" s="642">
        <v>56</v>
      </c>
      <c r="B74" s="599" t="s">
        <v>125</v>
      </c>
      <c r="C74" s="613">
        <v>410500</v>
      </c>
      <c r="D74" s="596"/>
      <c r="E74" s="597"/>
      <c r="F74" s="597"/>
      <c r="G74" s="598"/>
    </row>
    <row r="75" spans="1:7" x14ac:dyDescent="0.55000000000000004">
      <c r="A75" s="642">
        <v>57</v>
      </c>
      <c r="B75" s="599" t="s">
        <v>126</v>
      </c>
      <c r="C75" s="613">
        <v>410600</v>
      </c>
      <c r="D75" s="596"/>
      <c r="E75" s="597"/>
      <c r="F75" s="597"/>
      <c r="G75" s="598"/>
    </row>
    <row r="76" spans="1:7" x14ac:dyDescent="0.55000000000000004">
      <c r="A76" s="642">
        <v>58</v>
      </c>
      <c r="B76" s="599" t="s">
        <v>127</v>
      </c>
      <c r="C76" s="613">
        <v>410700</v>
      </c>
      <c r="D76" s="596"/>
      <c r="E76" s="597"/>
      <c r="F76" s="597"/>
      <c r="G76" s="598"/>
    </row>
    <row r="77" spans="1:7" x14ac:dyDescent="0.55000000000000004">
      <c r="A77" s="642">
        <v>59</v>
      </c>
      <c r="B77" s="599" t="s">
        <v>128</v>
      </c>
      <c r="C77" s="613">
        <v>410800</v>
      </c>
      <c r="D77" s="596"/>
      <c r="E77" s="597"/>
      <c r="F77" s="597"/>
      <c r="G77" s="598"/>
    </row>
    <row r="78" spans="1:7" x14ac:dyDescent="0.55000000000000004">
      <c r="A78" s="642">
        <v>60</v>
      </c>
      <c r="B78" s="599" t="s">
        <v>129</v>
      </c>
      <c r="C78" s="613">
        <v>410900</v>
      </c>
      <c r="D78" s="596"/>
      <c r="E78" s="597"/>
      <c r="F78" s="597"/>
      <c r="G78" s="598"/>
    </row>
    <row r="79" spans="1:7" x14ac:dyDescent="0.55000000000000004">
      <c r="A79" s="642">
        <v>61</v>
      </c>
      <c r="B79" s="599" t="s">
        <v>130</v>
      </c>
      <c r="C79" s="613">
        <v>411000</v>
      </c>
      <c r="D79" s="596"/>
      <c r="E79" s="597"/>
      <c r="F79" s="597"/>
      <c r="G79" s="598"/>
    </row>
    <row r="80" spans="1:7" x14ac:dyDescent="0.55000000000000004">
      <c r="A80" s="642">
        <v>62</v>
      </c>
      <c r="B80" s="599" t="s">
        <v>131</v>
      </c>
      <c r="C80" s="613">
        <v>411100</v>
      </c>
      <c r="D80" s="596"/>
      <c r="E80" s="597"/>
      <c r="F80" s="597"/>
      <c r="G80" s="598"/>
    </row>
    <row r="81" spans="1:7" x14ac:dyDescent="0.55000000000000004">
      <c r="A81" s="642">
        <v>63</v>
      </c>
      <c r="B81" s="599" t="s">
        <v>132</v>
      </c>
      <c r="C81" s="613">
        <v>411200</v>
      </c>
      <c r="D81" s="596"/>
      <c r="E81" s="597"/>
      <c r="F81" s="597"/>
      <c r="G81" s="598"/>
    </row>
    <row r="82" spans="1:7" x14ac:dyDescent="0.55000000000000004">
      <c r="A82" s="642">
        <v>64</v>
      </c>
      <c r="B82" s="599" t="s">
        <v>133</v>
      </c>
      <c r="C82" s="613">
        <v>411300</v>
      </c>
      <c r="D82" s="596"/>
      <c r="E82" s="597"/>
      <c r="F82" s="597"/>
      <c r="G82" s="598"/>
    </row>
    <row r="83" spans="1:7" x14ac:dyDescent="0.55000000000000004">
      <c r="A83" s="642">
        <v>65</v>
      </c>
      <c r="B83" s="599" t="s">
        <v>134</v>
      </c>
      <c r="C83" s="613">
        <v>411400</v>
      </c>
      <c r="D83" s="596"/>
      <c r="E83" s="597"/>
      <c r="F83" s="597"/>
      <c r="G83" s="598"/>
    </row>
    <row r="84" spans="1:7" x14ac:dyDescent="0.55000000000000004">
      <c r="A84" s="642">
        <v>66</v>
      </c>
      <c r="B84" s="599" t="s">
        <v>135</v>
      </c>
      <c r="C84" s="613">
        <v>411500</v>
      </c>
      <c r="D84" s="596"/>
      <c r="E84" s="597"/>
      <c r="F84" s="597"/>
      <c r="G84" s="598"/>
    </row>
    <row r="85" spans="1:7" x14ac:dyDescent="0.55000000000000004">
      <c r="A85" s="642">
        <v>67</v>
      </c>
      <c r="B85" s="599" t="s">
        <v>136</v>
      </c>
      <c r="C85" s="613">
        <v>411600</v>
      </c>
      <c r="D85" s="596"/>
      <c r="E85" s="597"/>
      <c r="F85" s="597"/>
      <c r="G85" s="598"/>
    </row>
    <row r="86" spans="1:7" x14ac:dyDescent="0.55000000000000004">
      <c r="A86" s="642">
        <v>68</v>
      </c>
      <c r="B86" s="599" t="s">
        <v>137</v>
      </c>
      <c r="C86" s="613">
        <v>411700</v>
      </c>
      <c r="D86" s="596"/>
      <c r="E86" s="597"/>
      <c r="F86" s="597"/>
      <c r="G86" s="598"/>
    </row>
    <row r="87" spans="1:7" ht="23.25" thickBot="1" x14ac:dyDescent="0.6">
      <c r="A87" s="647">
        <v>69</v>
      </c>
      <c r="B87" s="603" t="s">
        <v>138</v>
      </c>
      <c r="C87" s="619">
        <v>411800</v>
      </c>
      <c r="D87" s="620"/>
      <c r="E87" s="604"/>
      <c r="F87" s="604"/>
      <c r="G87" s="605"/>
    </row>
    <row r="88" spans="1:7" ht="23.25" thickBot="1" x14ac:dyDescent="0.6">
      <c r="A88" s="694"/>
      <c r="B88" s="695" t="s">
        <v>140</v>
      </c>
      <c r="C88" s="696"/>
      <c r="D88" s="624"/>
      <c r="E88" s="625"/>
      <c r="F88" s="625"/>
      <c r="G88" s="671"/>
    </row>
    <row r="89" spans="1:7" x14ac:dyDescent="0.55000000000000004">
      <c r="A89" s="653"/>
      <c r="B89" s="697" t="s">
        <v>37</v>
      </c>
      <c r="C89" s="612">
        <v>542000</v>
      </c>
      <c r="D89" s="635"/>
      <c r="E89" s="592"/>
      <c r="F89" s="592"/>
      <c r="G89" s="593"/>
    </row>
    <row r="90" spans="1:7" ht="23.25" thickBot="1" x14ac:dyDescent="0.6">
      <c r="A90" s="647">
        <v>70</v>
      </c>
      <c r="B90" s="698"/>
      <c r="C90" s="619"/>
      <c r="D90" s="620"/>
      <c r="E90" s="604"/>
      <c r="F90" s="604"/>
      <c r="G90" s="605"/>
    </row>
    <row r="91" spans="1:7" ht="23.25" thickBot="1" x14ac:dyDescent="0.6">
      <c r="A91" s="694"/>
      <c r="B91" s="695" t="s">
        <v>141</v>
      </c>
      <c r="C91" s="705"/>
      <c r="D91" s="624"/>
      <c r="E91" s="625"/>
      <c r="F91" s="625"/>
      <c r="G91" s="671"/>
    </row>
    <row r="92" spans="1:7" ht="23.25" thickBot="1" x14ac:dyDescent="0.6">
      <c r="A92" s="706"/>
      <c r="B92" s="707" t="s">
        <v>38</v>
      </c>
      <c r="C92" s="708"/>
      <c r="D92" s="624"/>
      <c r="E92" s="625"/>
      <c r="F92" s="625"/>
      <c r="G92" s="671"/>
    </row>
    <row r="93" spans="1:7" x14ac:dyDescent="0.55000000000000004">
      <c r="A93" s="653"/>
      <c r="B93" s="611" t="s">
        <v>39</v>
      </c>
      <c r="C93" s="612">
        <v>510000</v>
      </c>
      <c r="D93" s="635"/>
      <c r="E93" s="592"/>
      <c r="F93" s="592"/>
      <c r="G93" s="593"/>
    </row>
    <row r="94" spans="1:7" x14ac:dyDescent="0.55000000000000004">
      <c r="A94" s="642">
        <v>71</v>
      </c>
      <c r="B94" s="597" t="s">
        <v>142</v>
      </c>
      <c r="C94" s="613">
        <v>110100</v>
      </c>
      <c r="D94" s="596"/>
      <c r="E94" s="597"/>
      <c r="F94" s="597"/>
      <c r="G94" s="598"/>
    </row>
    <row r="95" spans="1:7" x14ac:dyDescent="0.55000000000000004">
      <c r="A95" s="642">
        <v>72</v>
      </c>
      <c r="B95" s="597" t="s">
        <v>143</v>
      </c>
      <c r="C95" s="613">
        <v>110200</v>
      </c>
      <c r="D95" s="596"/>
      <c r="E95" s="597"/>
      <c r="F95" s="597"/>
      <c r="G95" s="598"/>
    </row>
    <row r="96" spans="1:7" x14ac:dyDescent="0.55000000000000004">
      <c r="A96" s="642">
        <v>73</v>
      </c>
      <c r="B96" s="597" t="s">
        <v>144</v>
      </c>
      <c r="C96" s="613">
        <v>110300</v>
      </c>
      <c r="D96" s="596"/>
      <c r="E96" s="597"/>
      <c r="F96" s="597"/>
      <c r="G96" s="598"/>
    </row>
    <row r="97" spans="1:7" x14ac:dyDescent="0.55000000000000004">
      <c r="A97" s="642">
        <v>74</v>
      </c>
      <c r="B97" s="597" t="s">
        <v>157</v>
      </c>
      <c r="C97" s="613">
        <v>110400</v>
      </c>
      <c r="D97" s="596"/>
      <c r="E97" s="597"/>
      <c r="F97" s="597"/>
      <c r="G97" s="598"/>
    </row>
    <row r="98" spans="1:7" x14ac:dyDescent="0.55000000000000004">
      <c r="A98" s="642">
        <v>75</v>
      </c>
      <c r="B98" s="597" t="s">
        <v>158</v>
      </c>
      <c r="C98" s="613">
        <v>110500</v>
      </c>
      <c r="D98" s="596"/>
      <c r="E98" s="597"/>
      <c r="F98" s="597"/>
      <c r="G98" s="598"/>
    </row>
    <row r="99" spans="1:7" x14ac:dyDescent="0.55000000000000004">
      <c r="A99" s="642">
        <v>76</v>
      </c>
      <c r="B99" s="597" t="s">
        <v>159</v>
      </c>
      <c r="C99" s="613">
        <v>110600</v>
      </c>
      <c r="D99" s="596"/>
      <c r="E99" s="597"/>
      <c r="F99" s="597"/>
      <c r="G99" s="598"/>
    </row>
    <row r="100" spans="1:7" x14ac:dyDescent="0.55000000000000004">
      <c r="A100" s="642">
        <v>77</v>
      </c>
      <c r="B100" s="597" t="s">
        <v>145</v>
      </c>
      <c r="C100" s="613">
        <v>110700</v>
      </c>
      <c r="D100" s="596"/>
      <c r="E100" s="597"/>
      <c r="F100" s="597"/>
      <c r="G100" s="598"/>
    </row>
    <row r="101" spans="1:7" x14ac:dyDescent="0.55000000000000004">
      <c r="A101" s="642">
        <v>78</v>
      </c>
      <c r="B101" s="597" t="s">
        <v>146</v>
      </c>
      <c r="C101" s="613">
        <v>110800</v>
      </c>
      <c r="D101" s="596"/>
      <c r="E101" s="597"/>
      <c r="F101" s="597"/>
      <c r="G101" s="598"/>
    </row>
    <row r="102" spans="1:7" x14ac:dyDescent="0.55000000000000004">
      <c r="A102" s="642">
        <v>79</v>
      </c>
      <c r="B102" s="597" t="s">
        <v>147</v>
      </c>
      <c r="C102" s="613">
        <v>110900</v>
      </c>
      <c r="D102" s="596"/>
      <c r="E102" s="597"/>
      <c r="F102" s="597"/>
      <c r="G102" s="598"/>
    </row>
    <row r="103" spans="1:7" x14ac:dyDescent="0.55000000000000004">
      <c r="A103" s="642">
        <v>80</v>
      </c>
      <c r="B103" s="597" t="s">
        <v>148</v>
      </c>
      <c r="C103" s="613">
        <v>111000</v>
      </c>
      <c r="D103" s="596"/>
      <c r="E103" s="597"/>
      <c r="F103" s="597"/>
      <c r="G103" s="598"/>
    </row>
    <row r="104" spans="1:7" x14ac:dyDescent="0.55000000000000004">
      <c r="A104" s="642">
        <v>81</v>
      </c>
      <c r="B104" s="597" t="s">
        <v>149</v>
      </c>
      <c r="C104" s="613">
        <v>111100</v>
      </c>
      <c r="D104" s="596"/>
      <c r="E104" s="597"/>
      <c r="F104" s="597"/>
      <c r="G104" s="598"/>
    </row>
    <row r="105" spans="1:7" x14ac:dyDescent="0.55000000000000004">
      <c r="A105" s="642">
        <v>82</v>
      </c>
      <c r="B105" s="597" t="s">
        <v>150</v>
      </c>
      <c r="C105" s="613">
        <v>111200</v>
      </c>
      <c r="D105" s="596"/>
      <c r="E105" s="597"/>
      <c r="F105" s="597"/>
      <c r="G105" s="598"/>
    </row>
    <row r="106" spans="1:7" x14ac:dyDescent="0.55000000000000004">
      <c r="A106" s="642">
        <v>83</v>
      </c>
      <c r="B106" s="597" t="s">
        <v>151</v>
      </c>
      <c r="C106" s="613">
        <v>120100</v>
      </c>
      <c r="D106" s="596"/>
      <c r="E106" s="597"/>
      <c r="F106" s="597"/>
      <c r="G106" s="598"/>
    </row>
    <row r="107" spans="1:7" x14ac:dyDescent="0.55000000000000004">
      <c r="A107" s="642">
        <v>84</v>
      </c>
      <c r="B107" s="597" t="s">
        <v>152</v>
      </c>
      <c r="C107" s="613">
        <v>120200</v>
      </c>
      <c r="D107" s="596"/>
      <c r="E107" s="597"/>
      <c r="F107" s="597"/>
      <c r="G107" s="598"/>
    </row>
    <row r="108" spans="1:7" x14ac:dyDescent="0.55000000000000004">
      <c r="A108" s="642">
        <v>85</v>
      </c>
      <c r="B108" s="597" t="s">
        <v>153</v>
      </c>
      <c r="C108" s="613">
        <v>120300</v>
      </c>
      <c r="D108" s="596"/>
      <c r="E108" s="597"/>
      <c r="F108" s="597"/>
      <c r="G108" s="598"/>
    </row>
    <row r="109" spans="1:7" x14ac:dyDescent="0.55000000000000004">
      <c r="A109" s="642">
        <v>86</v>
      </c>
      <c r="B109" s="597" t="s">
        <v>154</v>
      </c>
      <c r="C109" s="613">
        <v>120600</v>
      </c>
      <c r="D109" s="596"/>
      <c r="E109" s="597"/>
      <c r="F109" s="597"/>
      <c r="G109" s="598"/>
    </row>
    <row r="110" spans="1:7" x14ac:dyDescent="0.55000000000000004">
      <c r="A110" s="642">
        <v>87</v>
      </c>
      <c r="B110" s="597" t="s">
        <v>155</v>
      </c>
      <c r="C110" s="613">
        <v>120700</v>
      </c>
      <c r="D110" s="596"/>
      <c r="E110" s="597"/>
      <c r="F110" s="597"/>
      <c r="G110" s="598"/>
    </row>
    <row r="111" spans="1:7" ht="23.25" thickBot="1" x14ac:dyDescent="0.6">
      <c r="A111" s="647">
        <v>88</v>
      </c>
      <c r="B111" s="604" t="s">
        <v>156</v>
      </c>
      <c r="C111" s="619">
        <v>120900</v>
      </c>
      <c r="D111" s="620"/>
      <c r="E111" s="604"/>
      <c r="F111" s="604"/>
      <c r="G111" s="605"/>
    </row>
    <row r="112" spans="1:7" ht="23.25" thickBot="1" x14ac:dyDescent="0.6">
      <c r="A112" s="710"/>
      <c r="B112" s="711" t="s">
        <v>160</v>
      </c>
      <c r="C112" s="608"/>
      <c r="D112" s="624"/>
      <c r="E112" s="625"/>
      <c r="F112" s="625"/>
      <c r="G112" s="671"/>
    </row>
    <row r="113" spans="1:7" ht="23.25" thickBot="1" x14ac:dyDescent="0.6">
      <c r="A113" s="712"/>
      <c r="B113" s="713" t="s">
        <v>250</v>
      </c>
      <c r="C113" s="714"/>
      <c r="D113" s="624"/>
      <c r="E113" s="625"/>
      <c r="F113" s="625"/>
      <c r="G113" s="671"/>
    </row>
  </sheetData>
  <mergeCells count="6">
    <mergeCell ref="A1:G1"/>
    <mergeCell ref="A2:A4"/>
    <mergeCell ref="D2:G2"/>
    <mergeCell ref="B3:B4"/>
    <mergeCell ref="C3:C4"/>
    <mergeCell ref="D3:G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2"/>
  <sheetViews>
    <sheetView view="pageBreakPreview" topLeftCell="A112" zoomScale="89" zoomScaleSheetLayoutView="89" workbookViewId="0">
      <selection activeCell="A2" sqref="A2:A3"/>
    </sheetView>
  </sheetViews>
  <sheetFormatPr defaultRowHeight="21.75" x14ac:dyDescent="0.5"/>
  <cols>
    <col min="1" max="1" width="4.140625" style="44" customWidth="1"/>
    <col min="2" max="2" width="27.42578125" style="1" customWidth="1"/>
    <col min="3" max="3" width="8.28515625" style="123" customWidth="1"/>
    <col min="4" max="4" width="11.140625" style="45" customWidth="1"/>
    <col min="5" max="5" width="10.5703125" style="1" customWidth="1"/>
    <col min="6" max="6" width="9.5703125" style="1" customWidth="1"/>
    <col min="7" max="7" width="11.140625" style="1" bestFit="1" customWidth="1"/>
    <col min="8" max="8" width="9.7109375" style="1" customWidth="1"/>
    <col min="9" max="9" width="11.85546875" style="1" bestFit="1" customWidth="1"/>
    <col min="10" max="10" width="11.7109375" style="1" bestFit="1" customWidth="1"/>
    <col min="11" max="11" width="9.42578125" style="1" customWidth="1"/>
    <col min="12" max="12" width="12.7109375" style="1" customWidth="1"/>
    <col min="13" max="251" width="9.140625" style="1"/>
    <col min="252" max="252" width="4.140625" style="1" customWidth="1"/>
    <col min="253" max="253" width="26.5703125" style="1" customWidth="1"/>
    <col min="254" max="254" width="4.7109375" style="1" customWidth="1"/>
    <col min="255" max="256" width="10.140625" style="1" customWidth="1"/>
    <col min="257" max="257" width="10.7109375" style="1" customWidth="1"/>
    <col min="258" max="260" width="10.140625" style="1" customWidth="1"/>
    <col min="261" max="261" width="10.28515625" style="1" customWidth="1"/>
    <col min="262" max="262" width="10.140625" style="1" customWidth="1"/>
    <col min="263" max="263" width="10" style="1" customWidth="1"/>
    <col min="264" max="264" width="10.28515625" style="1" customWidth="1"/>
    <col min="265" max="267" width="9.140625" style="1"/>
    <col min="268" max="268" width="9.28515625" style="1" customWidth="1"/>
    <col min="269" max="507" width="9.140625" style="1"/>
    <col min="508" max="508" width="4.140625" style="1" customWidth="1"/>
    <col min="509" max="509" width="26.5703125" style="1" customWidth="1"/>
    <col min="510" max="510" width="4.7109375" style="1" customWidth="1"/>
    <col min="511" max="512" width="10.140625" style="1" customWidth="1"/>
    <col min="513" max="513" width="10.7109375" style="1" customWidth="1"/>
    <col min="514" max="516" width="10.140625" style="1" customWidth="1"/>
    <col min="517" max="517" width="10.28515625" style="1" customWidth="1"/>
    <col min="518" max="518" width="10.140625" style="1" customWidth="1"/>
    <col min="519" max="519" width="10" style="1" customWidth="1"/>
    <col min="520" max="520" width="10.28515625" style="1" customWidth="1"/>
    <col min="521" max="523" width="9.140625" style="1"/>
    <col min="524" max="524" width="9.28515625" style="1" customWidth="1"/>
    <col min="525" max="763" width="9.140625" style="1"/>
    <col min="764" max="764" width="4.140625" style="1" customWidth="1"/>
    <col min="765" max="765" width="26.5703125" style="1" customWidth="1"/>
    <col min="766" max="766" width="4.7109375" style="1" customWidth="1"/>
    <col min="767" max="768" width="10.140625" style="1" customWidth="1"/>
    <col min="769" max="769" width="10.7109375" style="1" customWidth="1"/>
    <col min="770" max="772" width="10.140625" style="1" customWidth="1"/>
    <col min="773" max="773" width="10.28515625" style="1" customWidth="1"/>
    <col min="774" max="774" width="10.140625" style="1" customWidth="1"/>
    <col min="775" max="775" width="10" style="1" customWidth="1"/>
    <col min="776" max="776" width="10.28515625" style="1" customWidth="1"/>
    <col min="777" max="779" width="9.140625" style="1"/>
    <col min="780" max="780" width="9.28515625" style="1" customWidth="1"/>
    <col min="781" max="1019" width="9.140625" style="1"/>
    <col min="1020" max="1020" width="4.140625" style="1" customWidth="1"/>
    <col min="1021" max="1021" width="26.5703125" style="1" customWidth="1"/>
    <col min="1022" max="1022" width="4.7109375" style="1" customWidth="1"/>
    <col min="1023" max="1024" width="10.140625" style="1" customWidth="1"/>
    <col min="1025" max="1025" width="10.7109375" style="1" customWidth="1"/>
    <col min="1026" max="1028" width="10.140625" style="1" customWidth="1"/>
    <col min="1029" max="1029" width="10.28515625" style="1" customWidth="1"/>
    <col min="1030" max="1030" width="10.140625" style="1" customWidth="1"/>
    <col min="1031" max="1031" width="10" style="1" customWidth="1"/>
    <col min="1032" max="1032" width="10.28515625" style="1" customWidth="1"/>
    <col min="1033" max="1035" width="9.140625" style="1"/>
    <col min="1036" max="1036" width="9.28515625" style="1" customWidth="1"/>
    <col min="1037" max="1275" width="9.140625" style="1"/>
    <col min="1276" max="1276" width="4.140625" style="1" customWidth="1"/>
    <col min="1277" max="1277" width="26.5703125" style="1" customWidth="1"/>
    <col min="1278" max="1278" width="4.7109375" style="1" customWidth="1"/>
    <col min="1279" max="1280" width="10.140625" style="1" customWidth="1"/>
    <col min="1281" max="1281" width="10.7109375" style="1" customWidth="1"/>
    <col min="1282" max="1284" width="10.140625" style="1" customWidth="1"/>
    <col min="1285" max="1285" width="10.28515625" style="1" customWidth="1"/>
    <col min="1286" max="1286" width="10.140625" style="1" customWidth="1"/>
    <col min="1287" max="1287" width="10" style="1" customWidth="1"/>
    <col min="1288" max="1288" width="10.28515625" style="1" customWidth="1"/>
    <col min="1289" max="1291" width="9.140625" style="1"/>
    <col min="1292" max="1292" width="9.28515625" style="1" customWidth="1"/>
    <col min="1293" max="1531" width="9.140625" style="1"/>
    <col min="1532" max="1532" width="4.140625" style="1" customWidth="1"/>
    <col min="1533" max="1533" width="26.5703125" style="1" customWidth="1"/>
    <col min="1534" max="1534" width="4.7109375" style="1" customWidth="1"/>
    <col min="1535" max="1536" width="10.140625" style="1" customWidth="1"/>
    <col min="1537" max="1537" width="10.7109375" style="1" customWidth="1"/>
    <col min="1538" max="1540" width="10.140625" style="1" customWidth="1"/>
    <col min="1541" max="1541" width="10.28515625" style="1" customWidth="1"/>
    <col min="1542" max="1542" width="10.140625" style="1" customWidth="1"/>
    <col min="1543" max="1543" width="10" style="1" customWidth="1"/>
    <col min="1544" max="1544" width="10.28515625" style="1" customWidth="1"/>
    <col min="1545" max="1547" width="9.140625" style="1"/>
    <col min="1548" max="1548" width="9.28515625" style="1" customWidth="1"/>
    <col min="1549" max="1787" width="9.140625" style="1"/>
    <col min="1788" max="1788" width="4.140625" style="1" customWidth="1"/>
    <col min="1789" max="1789" width="26.5703125" style="1" customWidth="1"/>
    <col min="1790" max="1790" width="4.7109375" style="1" customWidth="1"/>
    <col min="1791" max="1792" width="10.140625" style="1" customWidth="1"/>
    <col min="1793" max="1793" width="10.7109375" style="1" customWidth="1"/>
    <col min="1794" max="1796" width="10.140625" style="1" customWidth="1"/>
    <col min="1797" max="1797" width="10.28515625" style="1" customWidth="1"/>
    <col min="1798" max="1798" width="10.140625" style="1" customWidth="1"/>
    <col min="1799" max="1799" width="10" style="1" customWidth="1"/>
    <col min="1800" max="1800" width="10.28515625" style="1" customWidth="1"/>
    <col min="1801" max="1803" width="9.140625" style="1"/>
    <col min="1804" max="1804" width="9.28515625" style="1" customWidth="1"/>
    <col min="1805" max="2043" width="9.140625" style="1"/>
    <col min="2044" max="2044" width="4.140625" style="1" customWidth="1"/>
    <col min="2045" max="2045" width="26.5703125" style="1" customWidth="1"/>
    <col min="2046" max="2046" width="4.7109375" style="1" customWidth="1"/>
    <col min="2047" max="2048" width="10.140625" style="1" customWidth="1"/>
    <col min="2049" max="2049" width="10.7109375" style="1" customWidth="1"/>
    <col min="2050" max="2052" width="10.140625" style="1" customWidth="1"/>
    <col min="2053" max="2053" width="10.28515625" style="1" customWidth="1"/>
    <col min="2054" max="2054" width="10.140625" style="1" customWidth="1"/>
    <col min="2055" max="2055" width="10" style="1" customWidth="1"/>
    <col min="2056" max="2056" width="10.28515625" style="1" customWidth="1"/>
    <col min="2057" max="2059" width="9.140625" style="1"/>
    <col min="2060" max="2060" width="9.28515625" style="1" customWidth="1"/>
    <col min="2061" max="2299" width="9.140625" style="1"/>
    <col min="2300" max="2300" width="4.140625" style="1" customWidth="1"/>
    <col min="2301" max="2301" width="26.5703125" style="1" customWidth="1"/>
    <col min="2302" max="2302" width="4.7109375" style="1" customWidth="1"/>
    <col min="2303" max="2304" width="10.140625" style="1" customWidth="1"/>
    <col min="2305" max="2305" width="10.7109375" style="1" customWidth="1"/>
    <col min="2306" max="2308" width="10.140625" style="1" customWidth="1"/>
    <col min="2309" max="2309" width="10.28515625" style="1" customWidth="1"/>
    <col min="2310" max="2310" width="10.140625" style="1" customWidth="1"/>
    <col min="2311" max="2311" width="10" style="1" customWidth="1"/>
    <col min="2312" max="2312" width="10.28515625" style="1" customWidth="1"/>
    <col min="2313" max="2315" width="9.140625" style="1"/>
    <col min="2316" max="2316" width="9.28515625" style="1" customWidth="1"/>
    <col min="2317" max="2555" width="9.140625" style="1"/>
    <col min="2556" max="2556" width="4.140625" style="1" customWidth="1"/>
    <col min="2557" max="2557" width="26.5703125" style="1" customWidth="1"/>
    <col min="2558" max="2558" width="4.7109375" style="1" customWidth="1"/>
    <col min="2559" max="2560" width="10.140625" style="1" customWidth="1"/>
    <col min="2561" max="2561" width="10.7109375" style="1" customWidth="1"/>
    <col min="2562" max="2564" width="10.140625" style="1" customWidth="1"/>
    <col min="2565" max="2565" width="10.28515625" style="1" customWidth="1"/>
    <col min="2566" max="2566" width="10.140625" style="1" customWidth="1"/>
    <col min="2567" max="2567" width="10" style="1" customWidth="1"/>
    <col min="2568" max="2568" width="10.28515625" style="1" customWidth="1"/>
    <col min="2569" max="2571" width="9.140625" style="1"/>
    <col min="2572" max="2572" width="9.28515625" style="1" customWidth="1"/>
    <col min="2573" max="2811" width="9.140625" style="1"/>
    <col min="2812" max="2812" width="4.140625" style="1" customWidth="1"/>
    <col min="2813" max="2813" width="26.5703125" style="1" customWidth="1"/>
    <col min="2814" max="2814" width="4.7109375" style="1" customWidth="1"/>
    <col min="2815" max="2816" width="10.140625" style="1" customWidth="1"/>
    <col min="2817" max="2817" width="10.7109375" style="1" customWidth="1"/>
    <col min="2818" max="2820" width="10.140625" style="1" customWidth="1"/>
    <col min="2821" max="2821" width="10.28515625" style="1" customWidth="1"/>
    <col min="2822" max="2822" width="10.140625" style="1" customWidth="1"/>
    <col min="2823" max="2823" width="10" style="1" customWidth="1"/>
    <col min="2824" max="2824" width="10.28515625" style="1" customWidth="1"/>
    <col min="2825" max="2827" width="9.140625" style="1"/>
    <col min="2828" max="2828" width="9.28515625" style="1" customWidth="1"/>
    <col min="2829" max="3067" width="9.140625" style="1"/>
    <col min="3068" max="3068" width="4.140625" style="1" customWidth="1"/>
    <col min="3069" max="3069" width="26.5703125" style="1" customWidth="1"/>
    <col min="3070" max="3070" width="4.7109375" style="1" customWidth="1"/>
    <col min="3071" max="3072" width="10.140625" style="1" customWidth="1"/>
    <col min="3073" max="3073" width="10.7109375" style="1" customWidth="1"/>
    <col min="3074" max="3076" width="10.140625" style="1" customWidth="1"/>
    <col min="3077" max="3077" width="10.28515625" style="1" customWidth="1"/>
    <col min="3078" max="3078" width="10.140625" style="1" customWidth="1"/>
    <col min="3079" max="3079" width="10" style="1" customWidth="1"/>
    <col min="3080" max="3080" width="10.28515625" style="1" customWidth="1"/>
    <col min="3081" max="3083" width="9.140625" style="1"/>
    <col min="3084" max="3084" width="9.28515625" style="1" customWidth="1"/>
    <col min="3085" max="3323" width="9.140625" style="1"/>
    <col min="3324" max="3324" width="4.140625" style="1" customWidth="1"/>
    <col min="3325" max="3325" width="26.5703125" style="1" customWidth="1"/>
    <col min="3326" max="3326" width="4.7109375" style="1" customWidth="1"/>
    <col min="3327" max="3328" width="10.140625" style="1" customWidth="1"/>
    <col min="3329" max="3329" width="10.7109375" style="1" customWidth="1"/>
    <col min="3330" max="3332" width="10.140625" style="1" customWidth="1"/>
    <col min="3333" max="3333" width="10.28515625" style="1" customWidth="1"/>
    <col min="3334" max="3334" width="10.140625" style="1" customWidth="1"/>
    <col min="3335" max="3335" width="10" style="1" customWidth="1"/>
    <col min="3336" max="3336" width="10.28515625" style="1" customWidth="1"/>
    <col min="3337" max="3339" width="9.140625" style="1"/>
    <col min="3340" max="3340" width="9.28515625" style="1" customWidth="1"/>
    <col min="3341" max="3579" width="9.140625" style="1"/>
    <col min="3580" max="3580" width="4.140625" style="1" customWidth="1"/>
    <col min="3581" max="3581" width="26.5703125" style="1" customWidth="1"/>
    <col min="3582" max="3582" width="4.7109375" style="1" customWidth="1"/>
    <col min="3583" max="3584" width="10.140625" style="1" customWidth="1"/>
    <col min="3585" max="3585" width="10.7109375" style="1" customWidth="1"/>
    <col min="3586" max="3588" width="10.140625" style="1" customWidth="1"/>
    <col min="3589" max="3589" width="10.28515625" style="1" customWidth="1"/>
    <col min="3590" max="3590" width="10.140625" style="1" customWidth="1"/>
    <col min="3591" max="3591" width="10" style="1" customWidth="1"/>
    <col min="3592" max="3592" width="10.28515625" style="1" customWidth="1"/>
    <col min="3593" max="3595" width="9.140625" style="1"/>
    <col min="3596" max="3596" width="9.28515625" style="1" customWidth="1"/>
    <col min="3597" max="3835" width="9.140625" style="1"/>
    <col min="3836" max="3836" width="4.140625" style="1" customWidth="1"/>
    <col min="3837" max="3837" width="26.5703125" style="1" customWidth="1"/>
    <col min="3838" max="3838" width="4.7109375" style="1" customWidth="1"/>
    <col min="3839" max="3840" width="10.140625" style="1" customWidth="1"/>
    <col min="3841" max="3841" width="10.7109375" style="1" customWidth="1"/>
    <col min="3842" max="3844" width="10.140625" style="1" customWidth="1"/>
    <col min="3845" max="3845" width="10.28515625" style="1" customWidth="1"/>
    <col min="3846" max="3846" width="10.140625" style="1" customWidth="1"/>
    <col min="3847" max="3847" width="10" style="1" customWidth="1"/>
    <col min="3848" max="3848" width="10.28515625" style="1" customWidth="1"/>
    <col min="3849" max="3851" width="9.140625" style="1"/>
    <col min="3852" max="3852" width="9.28515625" style="1" customWidth="1"/>
    <col min="3853" max="4091" width="9.140625" style="1"/>
    <col min="4092" max="4092" width="4.140625" style="1" customWidth="1"/>
    <col min="4093" max="4093" width="26.5703125" style="1" customWidth="1"/>
    <col min="4094" max="4094" width="4.7109375" style="1" customWidth="1"/>
    <col min="4095" max="4096" width="10.140625" style="1" customWidth="1"/>
    <col min="4097" max="4097" width="10.7109375" style="1" customWidth="1"/>
    <col min="4098" max="4100" width="10.140625" style="1" customWidth="1"/>
    <col min="4101" max="4101" width="10.28515625" style="1" customWidth="1"/>
    <col min="4102" max="4102" width="10.140625" style="1" customWidth="1"/>
    <col min="4103" max="4103" width="10" style="1" customWidth="1"/>
    <col min="4104" max="4104" width="10.28515625" style="1" customWidth="1"/>
    <col min="4105" max="4107" width="9.140625" style="1"/>
    <col min="4108" max="4108" width="9.28515625" style="1" customWidth="1"/>
    <col min="4109" max="4347" width="9.140625" style="1"/>
    <col min="4348" max="4348" width="4.140625" style="1" customWidth="1"/>
    <col min="4349" max="4349" width="26.5703125" style="1" customWidth="1"/>
    <col min="4350" max="4350" width="4.7109375" style="1" customWidth="1"/>
    <col min="4351" max="4352" width="10.140625" style="1" customWidth="1"/>
    <col min="4353" max="4353" width="10.7109375" style="1" customWidth="1"/>
    <col min="4354" max="4356" width="10.140625" style="1" customWidth="1"/>
    <col min="4357" max="4357" width="10.28515625" style="1" customWidth="1"/>
    <col min="4358" max="4358" width="10.140625" style="1" customWidth="1"/>
    <col min="4359" max="4359" width="10" style="1" customWidth="1"/>
    <col min="4360" max="4360" width="10.28515625" style="1" customWidth="1"/>
    <col min="4361" max="4363" width="9.140625" style="1"/>
    <col min="4364" max="4364" width="9.28515625" style="1" customWidth="1"/>
    <col min="4365" max="4603" width="9.140625" style="1"/>
    <col min="4604" max="4604" width="4.140625" style="1" customWidth="1"/>
    <col min="4605" max="4605" width="26.5703125" style="1" customWidth="1"/>
    <col min="4606" max="4606" width="4.7109375" style="1" customWidth="1"/>
    <col min="4607" max="4608" width="10.140625" style="1" customWidth="1"/>
    <col min="4609" max="4609" width="10.7109375" style="1" customWidth="1"/>
    <col min="4610" max="4612" width="10.140625" style="1" customWidth="1"/>
    <col min="4613" max="4613" width="10.28515625" style="1" customWidth="1"/>
    <col min="4614" max="4614" width="10.140625" style="1" customWidth="1"/>
    <col min="4615" max="4615" width="10" style="1" customWidth="1"/>
    <col min="4616" max="4616" width="10.28515625" style="1" customWidth="1"/>
    <col min="4617" max="4619" width="9.140625" style="1"/>
    <col min="4620" max="4620" width="9.28515625" style="1" customWidth="1"/>
    <col min="4621" max="4859" width="9.140625" style="1"/>
    <col min="4860" max="4860" width="4.140625" style="1" customWidth="1"/>
    <col min="4861" max="4861" width="26.5703125" style="1" customWidth="1"/>
    <col min="4862" max="4862" width="4.7109375" style="1" customWidth="1"/>
    <col min="4863" max="4864" width="10.140625" style="1" customWidth="1"/>
    <col min="4865" max="4865" width="10.7109375" style="1" customWidth="1"/>
    <col min="4866" max="4868" width="10.140625" style="1" customWidth="1"/>
    <col min="4869" max="4869" width="10.28515625" style="1" customWidth="1"/>
    <col min="4870" max="4870" width="10.140625" style="1" customWidth="1"/>
    <col min="4871" max="4871" width="10" style="1" customWidth="1"/>
    <col min="4872" max="4872" width="10.28515625" style="1" customWidth="1"/>
    <col min="4873" max="4875" width="9.140625" style="1"/>
    <col min="4876" max="4876" width="9.28515625" style="1" customWidth="1"/>
    <col min="4877" max="5115" width="9.140625" style="1"/>
    <col min="5116" max="5116" width="4.140625" style="1" customWidth="1"/>
    <col min="5117" max="5117" width="26.5703125" style="1" customWidth="1"/>
    <col min="5118" max="5118" width="4.7109375" style="1" customWidth="1"/>
    <col min="5119" max="5120" width="10.140625" style="1" customWidth="1"/>
    <col min="5121" max="5121" width="10.7109375" style="1" customWidth="1"/>
    <col min="5122" max="5124" width="10.140625" style="1" customWidth="1"/>
    <col min="5125" max="5125" width="10.28515625" style="1" customWidth="1"/>
    <col min="5126" max="5126" width="10.140625" style="1" customWidth="1"/>
    <col min="5127" max="5127" width="10" style="1" customWidth="1"/>
    <col min="5128" max="5128" width="10.28515625" style="1" customWidth="1"/>
    <col min="5129" max="5131" width="9.140625" style="1"/>
    <col min="5132" max="5132" width="9.28515625" style="1" customWidth="1"/>
    <col min="5133" max="5371" width="9.140625" style="1"/>
    <col min="5372" max="5372" width="4.140625" style="1" customWidth="1"/>
    <col min="5373" max="5373" width="26.5703125" style="1" customWidth="1"/>
    <col min="5374" max="5374" width="4.7109375" style="1" customWidth="1"/>
    <col min="5375" max="5376" width="10.140625" style="1" customWidth="1"/>
    <col min="5377" max="5377" width="10.7109375" style="1" customWidth="1"/>
    <col min="5378" max="5380" width="10.140625" style="1" customWidth="1"/>
    <col min="5381" max="5381" width="10.28515625" style="1" customWidth="1"/>
    <col min="5382" max="5382" width="10.140625" style="1" customWidth="1"/>
    <col min="5383" max="5383" width="10" style="1" customWidth="1"/>
    <col min="5384" max="5384" width="10.28515625" style="1" customWidth="1"/>
    <col min="5385" max="5387" width="9.140625" style="1"/>
    <col min="5388" max="5388" width="9.28515625" style="1" customWidth="1"/>
    <col min="5389" max="5627" width="9.140625" style="1"/>
    <col min="5628" max="5628" width="4.140625" style="1" customWidth="1"/>
    <col min="5629" max="5629" width="26.5703125" style="1" customWidth="1"/>
    <col min="5630" max="5630" width="4.7109375" style="1" customWidth="1"/>
    <col min="5631" max="5632" width="10.140625" style="1" customWidth="1"/>
    <col min="5633" max="5633" width="10.7109375" style="1" customWidth="1"/>
    <col min="5634" max="5636" width="10.140625" style="1" customWidth="1"/>
    <col min="5637" max="5637" width="10.28515625" style="1" customWidth="1"/>
    <col min="5638" max="5638" width="10.140625" style="1" customWidth="1"/>
    <col min="5639" max="5639" width="10" style="1" customWidth="1"/>
    <col min="5640" max="5640" width="10.28515625" style="1" customWidth="1"/>
    <col min="5641" max="5643" width="9.140625" style="1"/>
    <col min="5644" max="5644" width="9.28515625" style="1" customWidth="1"/>
    <col min="5645" max="5883" width="9.140625" style="1"/>
    <col min="5884" max="5884" width="4.140625" style="1" customWidth="1"/>
    <col min="5885" max="5885" width="26.5703125" style="1" customWidth="1"/>
    <col min="5886" max="5886" width="4.7109375" style="1" customWidth="1"/>
    <col min="5887" max="5888" width="10.140625" style="1" customWidth="1"/>
    <col min="5889" max="5889" width="10.7109375" style="1" customWidth="1"/>
    <col min="5890" max="5892" width="10.140625" style="1" customWidth="1"/>
    <col min="5893" max="5893" width="10.28515625" style="1" customWidth="1"/>
    <col min="5894" max="5894" width="10.140625" style="1" customWidth="1"/>
    <col min="5895" max="5895" width="10" style="1" customWidth="1"/>
    <col min="5896" max="5896" width="10.28515625" style="1" customWidth="1"/>
    <col min="5897" max="5899" width="9.140625" style="1"/>
    <col min="5900" max="5900" width="9.28515625" style="1" customWidth="1"/>
    <col min="5901" max="6139" width="9.140625" style="1"/>
    <col min="6140" max="6140" width="4.140625" style="1" customWidth="1"/>
    <col min="6141" max="6141" width="26.5703125" style="1" customWidth="1"/>
    <col min="6142" max="6142" width="4.7109375" style="1" customWidth="1"/>
    <col min="6143" max="6144" width="10.140625" style="1" customWidth="1"/>
    <col min="6145" max="6145" width="10.7109375" style="1" customWidth="1"/>
    <col min="6146" max="6148" width="10.140625" style="1" customWidth="1"/>
    <col min="6149" max="6149" width="10.28515625" style="1" customWidth="1"/>
    <col min="6150" max="6150" width="10.140625" style="1" customWidth="1"/>
    <col min="6151" max="6151" width="10" style="1" customWidth="1"/>
    <col min="6152" max="6152" width="10.28515625" style="1" customWidth="1"/>
    <col min="6153" max="6155" width="9.140625" style="1"/>
    <col min="6156" max="6156" width="9.28515625" style="1" customWidth="1"/>
    <col min="6157" max="6395" width="9.140625" style="1"/>
    <col min="6396" max="6396" width="4.140625" style="1" customWidth="1"/>
    <col min="6397" max="6397" width="26.5703125" style="1" customWidth="1"/>
    <col min="6398" max="6398" width="4.7109375" style="1" customWidth="1"/>
    <col min="6399" max="6400" width="10.140625" style="1" customWidth="1"/>
    <col min="6401" max="6401" width="10.7109375" style="1" customWidth="1"/>
    <col min="6402" max="6404" width="10.140625" style="1" customWidth="1"/>
    <col min="6405" max="6405" width="10.28515625" style="1" customWidth="1"/>
    <col min="6406" max="6406" width="10.140625" style="1" customWidth="1"/>
    <col min="6407" max="6407" width="10" style="1" customWidth="1"/>
    <col min="6408" max="6408" width="10.28515625" style="1" customWidth="1"/>
    <col min="6409" max="6411" width="9.140625" style="1"/>
    <col min="6412" max="6412" width="9.28515625" style="1" customWidth="1"/>
    <col min="6413" max="6651" width="9.140625" style="1"/>
    <col min="6652" max="6652" width="4.140625" style="1" customWidth="1"/>
    <col min="6653" max="6653" width="26.5703125" style="1" customWidth="1"/>
    <col min="6654" max="6654" width="4.7109375" style="1" customWidth="1"/>
    <col min="6655" max="6656" width="10.140625" style="1" customWidth="1"/>
    <col min="6657" max="6657" width="10.7109375" style="1" customWidth="1"/>
    <col min="6658" max="6660" width="10.140625" style="1" customWidth="1"/>
    <col min="6661" max="6661" width="10.28515625" style="1" customWidth="1"/>
    <col min="6662" max="6662" width="10.140625" style="1" customWidth="1"/>
    <col min="6663" max="6663" width="10" style="1" customWidth="1"/>
    <col min="6664" max="6664" width="10.28515625" style="1" customWidth="1"/>
    <col min="6665" max="6667" width="9.140625" style="1"/>
    <col min="6668" max="6668" width="9.28515625" style="1" customWidth="1"/>
    <col min="6669" max="6907" width="9.140625" style="1"/>
    <col min="6908" max="6908" width="4.140625" style="1" customWidth="1"/>
    <col min="6909" max="6909" width="26.5703125" style="1" customWidth="1"/>
    <col min="6910" max="6910" width="4.7109375" style="1" customWidth="1"/>
    <col min="6911" max="6912" width="10.140625" style="1" customWidth="1"/>
    <col min="6913" max="6913" width="10.7109375" style="1" customWidth="1"/>
    <col min="6914" max="6916" width="10.140625" style="1" customWidth="1"/>
    <col min="6917" max="6917" width="10.28515625" style="1" customWidth="1"/>
    <col min="6918" max="6918" width="10.140625" style="1" customWidth="1"/>
    <col min="6919" max="6919" width="10" style="1" customWidth="1"/>
    <col min="6920" max="6920" width="10.28515625" style="1" customWidth="1"/>
    <col min="6921" max="6923" width="9.140625" style="1"/>
    <col min="6924" max="6924" width="9.28515625" style="1" customWidth="1"/>
    <col min="6925" max="7163" width="9.140625" style="1"/>
    <col min="7164" max="7164" width="4.140625" style="1" customWidth="1"/>
    <col min="7165" max="7165" width="26.5703125" style="1" customWidth="1"/>
    <col min="7166" max="7166" width="4.7109375" style="1" customWidth="1"/>
    <col min="7167" max="7168" width="10.140625" style="1" customWidth="1"/>
    <col min="7169" max="7169" width="10.7109375" style="1" customWidth="1"/>
    <col min="7170" max="7172" width="10.140625" style="1" customWidth="1"/>
    <col min="7173" max="7173" width="10.28515625" style="1" customWidth="1"/>
    <col min="7174" max="7174" width="10.140625" style="1" customWidth="1"/>
    <col min="7175" max="7175" width="10" style="1" customWidth="1"/>
    <col min="7176" max="7176" width="10.28515625" style="1" customWidth="1"/>
    <col min="7177" max="7179" width="9.140625" style="1"/>
    <col min="7180" max="7180" width="9.28515625" style="1" customWidth="1"/>
    <col min="7181" max="7419" width="9.140625" style="1"/>
    <col min="7420" max="7420" width="4.140625" style="1" customWidth="1"/>
    <col min="7421" max="7421" width="26.5703125" style="1" customWidth="1"/>
    <col min="7422" max="7422" width="4.7109375" style="1" customWidth="1"/>
    <col min="7423" max="7424" width="10.140625" style="1" customWidth="1"/>
    <col min="7425" max="7425" width="10.7109375" style="1" customWidth="1"/>
    <col min="7426" max="7428" width="10.140625" style="1" customWidth="1"/>
    <col min="7429" max="7429" width="10.28515625" style="1" customWidth="1"/>
    <col min="7430" max="7430" width="10.140625" style="1" customWidth="1"/>
    <col min="7431" max="7431" width="10" style="1" customWidth="1"/>
    <col min="7432" max="7432" width="10.28515625" style="1" customWidth="1"/>
    <col min="7433" max="7435" width="9.140625" style="1"/>
    <col min="7436" max="7436" width="9.28515625" style="1" customWidth="1"/>
    <col min="7437" max="7675" width="9.140625" style="1"/>
    <col min="7676" max="7676" width="4.140625" style="1" customWidth="1"/>
    <col min="7677" max="7677" width="26.5703125" style="1" customWidth="1"/>
    <col min="7678" max="7678" width="4.7109375" style="1" customWidth="1"/>
    <col min="7679" max="7680" width="10.140625" style="1" customWidth="1"/>
    <col min="7681" max="7681" width="10.7109375" style="1" customWidth="1"/>
    <col min="7682" max="7684" width="10.140625" style="1" customWidth="1"/>
    <col min="7685" max="7685" width="10.28515625" style="1" customWidth="1"/>
    <col min="7686" max="7686" width="10.140625" style="1" customWidth="1"/>
    <col min="7687" max="7687" width="10" style="1" customWidth="1"/>
    <col min="7688" max="7688" width="10.28515625" style="1" customWidth="1"/>
    <col min="7689" max="7691" width="9.140625" style="1"/>
    <col min="7692" max="7692" width="9.28515625" style="1" customWidth="1"/>
    <col min="7693" max="7931" width="9.140625" style="1"/>
    <col min="7932" max="7932" width="4.140625" style="1" customWidth="1"/>
    <col min="7933" max="7933" width="26.5703125" style="1" customWidth="1"/>
    <col min="7934" max="7934" width="4.7109375" style="1" customWidth="1"/>
    <col min="7935" max="7936" width="10.140625" style="1" customWidth="1"/>
    <col min="7937" max="7937" width="10.7109375" style="1" customWidth="1"/>
    <col min="7938" max="7940" width="10.140625" style="1" customWidth="1"/>
    <col min="7941" max="7941" width="10.28515625" style="1" customWidth="1"/>
    <col min="7942" max="7942" width="10.140625" style="1" customWidth="1"/>
    <col min="7943" max="7943" width="10" style="1" customWidth="1"/>
    <col min="7944" max="7944" width="10.28515625" style="1" customWidth="1"/>
    <col min="7945" max="7947" width="9.140625" style="1"/>
    <col min="7948" max="7948" width="9.28515625" style="1" customWidth="1"/>
    <col min="7949" max="8187" width="9.140625" style="1"/>
    <col min="8188" max="8188" width="4.140625" style="1" customWidth="1"/>
    <col min="8189" max="8189" width="26.5703125" style="1" customWidth="1"/>
    <col min="8190" max="8190" width="4.7109375" style="1" customWidth="1"/>
    <col min="8191" max="8192" width="10.140625" style="1" customWidth="1"/>
    <col min="8193" max="8193" width="10.7109375" style="1" customWidth="1"/>
    <col min="8194" max="8196" width="10.140625" style="1" customWidth="1"/>
    <col min="8197" max="8197" width="10.28515625" style="1" customWidth="1"/>
    <col min="8198" max="8198" width="10.140625" style="1" customWidth="1"/>
    <col min="8199" max="8199" width="10" style="1" customWidth="1"/>
    <col min="8200" max="8200" width="10.28515625" style="1" customWidth="1"/>
    <col min="8201" max="8203" width="9.140625" style="1"/>
    <col min="8204" max="8204" width="9.28515625" style="1" customWidth="1"/>
    <col min="8205" max="8443" width="9.140625" style="1"/>
    <col min="8444" max="8444" width="4.140625" style="1" customWidth="1"/>
    <col min="8445" max="8445" width="26.5703125" style="1" customWidth="1"/>
    <col min="8446" max="8446" width="4.7109375" style="1" customWidth="1"/>
    <col min="8447" max="8448" width="10.140625" style="1" customWidth="1"/>
    <col min="8449" max="8449" width="10.7109375" style="1" customWidth="1"/>
    <col min="8450" max="8452" width="10.140625" style="1" customWidth="1"/>
    <col min="8453" max="8453" width="10.28515625" style="1" customWidth="1"/>
    <col min="8454" max="8454" width="10.140625" style="1" customWidth="1"/>
    <col min="8455" max="8455" width="10" style="1" customWidth="1"/>
    <col min="8456" max="8456" width="10.28515625" style="1" customWidth="1"/>
    <col min="8457" max="8459" width="9.140625" style="1"/>
    <col min="8460" max="8460" width="9.28515625" style="1" customWidth="1"/>
    <col min="8461" max="8699" width="9.140625" style="1"/>
    <col min="8700" max="8700" width="4.140625" style="1" customWidth="1"/>
    <col min="8701" max="8701" width="26.5703125" style="1" customWidth="1"/>
    <col min="8702" max="8702" width="4.7109375" style="1" customWidth="1"/>
    <col min="8703" max="8704" width="10.140625" style="1" customWidth="1"/>
    <col min="8705" max="8705" width="10.7109375" style="1" customWidth="1"/>
    <col min="8706" max="8708" width="10.140625" style="1" customWidth="1"/>
    <col min="8709" max="8709" width="10.28515625" style="1" customWidth="1"/>
    <col min="8710" max="8710" width="10.140625" style="1" customWidth="1"/>
    <col min="8711" max="8711" width="10" style="1" customWidth="1"/>
    <col min="8712" max="8712" width="10.28515625" style="1" customWidth="1"/>
    <col min="8713" max="8715" width="9.140625" style="1"/>
    <col min="8716" max="8716" width="9.28515625" style="1" customWidth="1"/>
    <col min="8717" max="8955" width="9.140625" style="1"/>
    <col min="8956" max="8956" width="4.140625" style="1" customWidth="1"/>
    <col min="8957" max="8957" width="26.5703125" style="1" customWidth="1"/>
    <col min="8958" max="8958" width="4.7109375" style="1" customWidth="1"/>
    <col min="8959" max="8960" width="10.140625" style="1" customWidth="1"/>
    <col min="8961" max="8961" width="10.7109375" style="1" customWidth="1"/>
    <col min="8962" max="8964" width="10.140625" style="1" customWidth="1"/>
    <col min="8965" max="8965" width="10.28515625" style="1" customWidth="1"/>
    <col min="8966" max="8966" width="10.140625" style="1" customWidth="1"/>
    <col min="8967" max="8967" width="10" style="1" customWidth="1"/>
    <col min="8968" max="8968" width="10.28515625" style="1" customWidth="1"/>
    <col min="8969" max="8971" width="9.140625" style="1"/>
    <col min="8972" max="8972" width="9.28515625" style="1" customWidth="1"/>
    <col min="8973" max="9211" width="9.140625" style="1"/>
    <col min="9212" max="9212" width="4.140625" style="1" customWidth="1"/>
    <col min="9213" max="9213" width="26.5703125" style="1" customWidth="1"/>
    <col min="9214" max="9214" width="4.7109375" style="1" customWidth="1"/>
    <col min="9215" max="9216" width="10.140625" style="1" customWidth="1"/>
    <col min="9217" max="9217" width="10.7109375" style="1" customWidth="1"/>
    <col min="9218" max="9220" width="10.140625" style="1" customWidth="1"/>
    <col min="9221" max="9221" width="10.28515625" style="1" customWidth="1"/>
    <col min="9222" max="9222" width="10.140625" style="1" customWidth="1"/>
    <col min="9223" max="9223" width="10" style="1" customWidth="1"/>
    <col min="9224" max="9224" width="10.28515625" style="1" customWidth="1"/>
    <col min="9225" max="9227" width="9.140625" style="1"/>
    <col min="9228" max="9228" width="9.28515625" style="1" customWidth="1"/>
    <col min="9229" max="9467" width="9.140625" style="1"/>
    <col min="9468" max="9468" width="4.140625" style="1" customWidth="1"/>
    <col min="9469" max="9469" width="26.5703125" style="1" customWidth="1"/>
    <col min="9470" max="9470" width="4.7109375" style="1" customWidth="1"/>
    <col min="9471" max="9472" width="10.140625" style="1" customWidth="1"/>
    <col min="9473" max="9473" width="10.7109375" style="1" customWidth="1"/>
    <col min="9474" max="9476" width="10.140625" style="1" customWidth="1"/>
    <col min="9477" max="9477" width="10.28515625" style="1" customWidth="1"/>
    <col min="9478" max="9478" width="10.140625" style="1" customWidth="1"/>
    <col min="9479" max="9479" width="10" style="1" customWidth="1"/>
    <col min="9480" max="9480" width="10.28515625" style="1" customWidth="1"/>
    <col min="9481" max="9483" width="9.140625" style="1"/>
    <col min="9484" max="9484" width="9.28515625" style="1" customWidth="1"/>
    <col min="9485" max="9723" width="9.140625" style="1"/>
    <col min="9724" max="9724" width="4.140625" style="1" customWidth="1"/>
    <col min="9725" max="9725" width="26.5703125" style="1" customWidth="1"/>
    <col min="9726" max="9726" width="4.7109375" style="1" customWidth="1"/>
    <col min="9727" max="9728" width="10.140625" style="1" customWidth="1"/>
    <col min="9729" max="9729" width="10.7109375" style="1" customWidth="1"/>
    <col min="9730" max="9732" width="10.140625" style="1" customWidth="1"/>
    <col min="9733" max="9733" width="10.28515625" style="1" customWidth="1"/>
    <col min="9734" max="9734" width="10.140625" style="1" customWidth="1"/>
    <col min="9735" max="9735" width="10" style="1" customWidth="1"/>
    <col min="9736" max="9736" width="10.28515625" style="1" customWidth="1"/>
    <col min="9737" max="9739" width="9.140625" style="1"/>
    <col min="9740" max="9740" width="9.28515625" style="1" customWidth="1"/>
    <col min="9741" max="9979" width="9.140625" style="1"/>
    <col min="9980" max="9980" width="4.140625" style="1" customWidth="1"/>
    <col min="9981" max="9981" width="26.5703125" style="1" customWidth="1"/>
    <col min="9982" max="9982" width="4.7109375" style="1" customWidth="1"/>
    <col min="9983" max="9984" width="10.140625" style="1" customWidth="1"/>
    <col min="9985" max="9985" width="10.7109375" style="1" customWidth="1"/>
    <col min="9986" max="9988" width="10.140625" style="1" customWidth="1"/>
    <col min="9989" max="9989" width="10.28515625" style="1" customWidth="1"/>
    <col min="9990" max="9990" width="10.140625" style="1" customWidth="1"/>
    <col min="9991" max="9991" width="10" style="1" customWidth="1"/>
    <col min="9992" max="9992" width="10.28515625" style="1" customWidth="1"/>
    <col min="9993" max="9995" width="9.140625" style="1"/>
    <col min="9996" max="9996" width="9.28515625" style="1" customWidth="1"/>
    <col min="9997" max="10235" width="9.140625" style="1"/>
    <col min="10236" max="10236" width="4.140625" style="1" customWidth="1"/>
    <col min="10237" max="10237" width="26.5703125" style="1" customWidth="1"/>
    <col min="10238" max="10238" width="4.7109375" style="1" customWidth="1"/>
    <col min="10239" max="10240" width="10.140625" style="1" customWidth="1"/>
    <col min="10241" max="10241" width="10.7109375" style="1" customWidth="1"/>
    <col min="10242" max="10244" width="10.140625" style="1" customWidth="1"/>
    <col min="10245" max="10245" width="10.28515625" style="1" customWidth="1"/>
    <col min="10246" max="10246" width="10.140625" style="1" customWidth="1"/>
    <col min="10247" max="10247" width="10" style="1" customWidth="1"/>
    <col min="10248" max="10248" width="10.28515625" style="1" customWidth="1"/>
    <col min="10249" max="10251" width="9.140625" style="1"/>
    <col min="10252" max="10252" width="9.28515625" style="1" customWidth="1"/>
    <col min="10253" max="10491" width="9.140625" style="1"/>
    <col min="10492" max="10492" width="4.140625" style="1" customWidth="1"/>
    <col min="10493" max="10493" width="26.5703125" style="1" customWidth="1"/>
    <col min="10494" max="10494" width="4.7109375" style="1" customWidth="1"/>
    <col min="10495" max="10496" width="10.140625" style="1" customWidth="1"/>
    <col min="10497" max="10497" width="10.7109375" style="1" customWidth="1"/>
    <col min="10498" max="10500" width="10.140625" style="1" customWidth="1"/>
    <col min="10501" max="10501" width="10.28515625" style="1" customWidth="1"/>
    <col min="10502" max="10502" width="10.140625" style="1" customWidth="1"/>
    <col min="10503" max="10503" width="10" style="1" customWidth="1"/>
    <col min="10504" max="10504" width="10.28515625" style="1" customWidth="1"/>
    <col min="10505" max="10507" width="9.140625" style="1"/>
    <col min="10508" max="10508" width="9.28515625" style="1" customWidth="1"/>
    <col min="10509" max="10747" width="9.140625" style="1"/>
    <col min="10748" max="10748" width="4.140625" style="1" customWidth="1"/>
    <col min="10749" max="10749" width="26.5703125" style="1" customWidth="1"/>
    <col min="10750" max="10750" width="4.7109375" style="1" customWidth="1"/>
    <col min="10751" max="10752" width="10.140625" style="1" customWidth="1"/>
    <col min="10753" max="10753" width="10.7109375" style="1" customWidth="1"/>
    <col min="10754" max="10756" width="10.140625" style="1" customWidth="1"/>
    <col min="10757" max="10757" width="10.28515625" style="1" customWidth="1"/>
    <col min="10758" max="10758" width="10.140625" style="1" customWidth="1"/>
    <col min="10759" max="10759" width="10" style="1" customWidth="1"/>
    <col min="10760" max="10760" width="10.28515625" style="1" customWidth="1"/>
    <col min="10761" max="10763" width="9.140625" style="1"/>
    <col min="10764" max="10764" width="9.28515625" style="1" customWidth="1"/>
    <col min="10765" max="11003" width="9.140625" style="1"/>
    <col min="11004" max="11004" width="4.140625" style="1" customWidth="1"/>
    <col min="11005" max="11005" width="26.5703125" style="1" customWidth="1"/>
    <col min="11006" max="11006" width="4.7109375" style="1" customWidth="1"/>
    <col min="11007" max="11008" width="10.140625" style="1" customWidth="1"/>
    <col min="11009" max="11009" width="10.7109375" style="1" customWidth="1"/>
    <col min="11010" max="11012" width="10.140625" style="1" customWidth="1"/>
    <col min="11013" max="11013" width="10.28515625" style="1" customWidth="1"/>
    <col min="11014" max="11014" width="10.140625" style="1" customWidth="1"/>
    <col min="11015" max="11015" width="10" style="1" customWidth="1"/>
    <col min="11016" max="11016" width="10.28515625" style="1" customWidth="1"/>
    <col min="11017" max="11019" width="9.140625" style="1"/>
    <col min="11020" max="11020" width="9.28515625" style="1" customWidth="1"/>
    <col min="11021" max="11259" width="9.140625" style="1"/>
    <col min="11260" max="11260" width="4.140625" style="1" customWidth="1"/>
    <col min="11261" max="11261" width="26.5703125" style="1" customWidth="1"/>
    <col min="11262" max="11262" width="4.7109375" style="1" customWidth="1"/>
    <col min="11263" max="11264" width="10.140625" style="1" customWidth="1"/>
    <col min="11265" max="11265" width="10.7109375" style="1" customWidth="1"/>
    <col min="11266" max="11268" width="10.140625" style="1" customWidth="1"/>
    <col min="11269" max="11269" width="10.28515625" style="1" customWidth="1"/>
    <col min="11270" max="11270" width="10.140625" style="1" customWidth="1"/>
    <col min="11271" max="11271" width="10" style="1" customWidth="1"/>
    <col min="11272" max="11272" width="10.28515625" style="1" customWidth="1"/>
    <col min="11273" max="11275" width="9.140625" style="1"/>
    <col min="11276" max="11276" width="9.28515625" style="1" customWidth="1"/>
    <col min="11277" max="11515" width="9.140625" style="1"/>
    <col min="11516" max="11516" width="4.140625" style="1" customWidth="1"/>
    <col min="11517" max="11517" width="26.5703125" style="1" customWidth="1"/>
    <col min="11518" max="11518" width="4.7109375" style="1" customWidth="1"/>
    <col min="11519" max="11520" width="10.140625" style="1" customWidth="1"/>
    <col min="11521" max="11521" width="10.7109375" style="1" customWidth="1"/>
    <col min="11522" max="11524" width="10.140625" style="1" customWidth="1"/>
    <col min="11525" max="11525" width="10.28515625" style="1" customWidth="1"/>
    <col min="11526" max="11526" width="10.140625" style="1" customWidth="1"/>
    <col min="11527" max="11527" width="10" style="1" customWidth="1"/>
    <col min="11528" max="11528" width="10.28515625" style="1" customWidth="1"/>
    <col min="11529" max="11531" width="9.140625" style="1"/>
    <col min="11532" max="11532" width="9.28515625" style="1" customWidth="1"/>
    <col min="11533" max="11771" width="9.140625" style="1"/>
    <col min="11772" max="11772" width="4.140625" style="1" customWidth="1"/>
    <col min="11773" max="11773" width="26.5703125" style="1" customWidth="1"/>
    <col min="11774" max="11774" width="4.7109375" style="1" customWidth="1"/>
    <col min="11775" max="11776" width="10.140625" style="1" customWidth="1"/>
    <col min="11777" max="11777" width="10.7109375" style="1" customWidth="1"/>
    <col min="11778" max="11780" width="10.140625" style="1" customWidth="1"/>
    <col min="11781" max="11781" width="10.28515625" style="1" customWidth="1"/>
    <col min="11782" max="11782" width="10.140625" style="1" customWidth="1"/>
    <col min="11783" max="11783" width="10" style="1" customWidth="1"/>
    <col min="11784" max="11784" width="10.28515625" style="1" customWidth="1"/>
    <col min="11785" max="11787" width="9.140625" style="1"/>
    <col min="11788" max="11788" width="9.28515625" style="1" customWidth="1"/>
    <col min="11789" max="12027" width="9.140625" style="1"/>
    <col min="12028" max="12028" width="4.140625" style="1" customWidth="1"/>
    <col min="12029" max="12029" width="26.5703125" style="1" customWidth="1"/>
    <col min="12030" max="12030" width="4.7109375" style="1" customWidth="1"/>
    <col min="12031" max="12032" width="10.140625" style="1" customWidth="1"/>
    <col min="12033" max="12033" width="10.7109375" style="1" customWidth="1"/>
    <col min="12034" max="12036" width="10.140625" style="1" customWidth="1"/>
    <col min="12037" max="12037" width="10.28515625" style="1" customWidth="1"/>
    <col min="12038" max="12038" width="10.140625" style="1" customWidth="1"/>
    <col min="12039" max="12039" width="10" style="1" customWidth="1"/>
    <col min="12040" max="12040" width="10.28515625" style="1" customWidth="1"/>
    <col min="12041" max="12043" width="9.140625" style="1"/>
    <col min="12044" max="12044" width="9.28515625" style="1" customWidth="1"/>
    <col min="12045" max="12283" width="9.140625" style="1"/>
    <col min="12284" max="12284" width="4.140625" style="1" customWidth="1"/>
    <col min="12285" max="12285" width="26.5703125" style="1" customWidth="1"/>
    <col min="12286" max="12286" width="4.7109375" style="1" customWidth="1"/>
    <col min="12287" max="12288" width="10.140625" style="1" customWidth="1"/>
    <col min="12289" max="12289" width="10.7109375" style="1" customWidth="1"/>
    <col min="12290" max="12292" width="10.140625" style="1" customWidth="1"/>
    <col min="12293" max="12293" width="10.28515625" style="1" customWidth="1"/>
    <col min="12294" max="12294" width="10.140625" style="1" customWidth="1"/>
    <col min="12295" max="12295" width="10" style="1" customWidth="1"/>
    <col min="12296" max="12296" width="10.28515625" style="1" customWidth="1"/>
    <col min="12297" max="12299" width="9.140625" style="1"/>
    <col min="12300" max="12300" width="9.28515625" style="1" customWidth="1"/>
    <col min="12301" max="12539" width="9.140625" style="1"/>
    <col min="12540" max="12540" width="4.140625" style="1" customWidth="1"/>
    <col min="12541" max="12541" width="26.5703125" style="1" customWidth="1"/>
    <col min="12542" max="12542" width="4.7109375" style="1" customWidth="1"/>
    <col min="12543" max="12544" width="10.140625" style="1" customWidth="1"/>
    <col min="12545" max="12545" width="10.7109375" style="1" customWidth="1"/>
    <col min="12546" max="12548" width="10.140625" style="1" customWidth="1"/>
    <col min="12549" max="12549" width="10.28515625" style="1" customWidth="1"/>
    <col min="12550" max="12550" width="10.140625" style="1" customWidth="1"/>
    <col min="12551" max="12551" width="10" style="1" customWidth="1"/>
    <col min="12552" max="12552" width="10.28515625" style="1" customWidth="1"/>
    <col min="12553" max="12555" width="9.140625" style="1"/>
    <col min="12556" max="12556" width="9.28515625" style="1" customWidth="1"/>
    <col min="12557" max="12795" width="9.140625" style="1"/>
    <col min="12796" max="12796" width="4.140625" style="1" customWidth="1"/>
    <col min="12797" max="12797" width="26.5703125" style="1" customWidth="1"/>
    <col min="12798" max="12798" width="4.7109375" style="1" customWidth="1"/>
    <col min="12799" max="12800" width="10.140625" style="1" customWidth="1"/>
    <col min="12801" max="12801" width="10.7109375" style="1" customWidth="1"/>
    <col min="12802" max="12804" width="10.140625" style="1" customWidth="1"/>
    <col min="12805" max="12805" width="10.28515625" style="1" customWidth="1"/>
    <col min="12806" max="12806" width="10.140625" style="1" customWidth="1"/>
    <col min="12807" max="12807" width="10" style="1" customWidth="1"/>
    <col min="12808" max="12808" width="10.28515625" style="1" customWidth="1"/>
    <col min="12809" max="12811" width="9.140625" style="1"/>
    <col min="12812" max="12812" width="9.28515625" style="1" customWidth="1"/>
    <col min="12813" max="13051" width="9.140625" style="1"/>
    <col min="13052" max="13052" width="4.140625" style="1" customWidth="1"/>
    <col min="13053" max="13053" width="26.5703125" style="1" customWidth="1"/>
    <col min="13054" max="13054" width="4.7109375" style="1" customWidth="1"/>
    <col min="13055" max="13056" width="10.140625" style="1" customWidth="1"/>
    <col min="13057" max="13057" width="10.7109375" style="1" customWidth="1"/>
    <col min="13058" max="13060" width="10.140625" style="1" customWidth="1"/>
    <col min="13061" max="13061" width="10.28515625" style="1" customWidth="1"/>
    <col min="13062" max="13062" width="10.140625" style="1" customWidth="1"/>
    <col min="13063" max="13063" width="10" style="1" customWidth="1"/>
    <col min="13064" max="13064" width="10.28515625" style="1" customWidth="1"/>
    <col min="13065" max="13067" width="9.140625" style="1"/>
    <col min="13068" max="13068" width="9.28515625" style="1" customWidth="1"/>
    <col min="13069" max="13307" width="9.140625" style="1"/>
    <col min="13308" max="13308" width="4.140625" style="1" customWidth="1"/>
    <col min="13309" max="13309" width="26.5703125" style="1" customWidth="1"/>
    <col min="13310" max="13310" width="4.7109375" style="1" customWidth="1"/>
    <col min="13311" max="13312" width="10.140625" style="1" customWidth="1"/>
    <col min="13313" max="13313" width="10.7109375" style="1" customWidth="1"/>
    <col min="13314" max="13316" width="10.140625" style="1" customWidth="1"/>
    <col min="13317" max="13317" width="10.28515625" style="1" customWidth="1"/>
    <col min="13318" max="13318" width="10.140625" style="1" customWidth="1"/>
    <col min="13319" max="13319" width="10" style="1" customWidth="1"/>
    <col min="13320" max="13320" width="10.28515625" style="1" customWidth="1"/>
    <col min="13321" max="13323" width="9.140625" style="1"/>
    <col min="13324" max="13324" width="9.28515625" style="1" customWidth="1"/>
    <col min="13325" max="13563" width="9.140625" style="1"/>
    <col min="13564" max="13564" width="4.140625" style="1" customWidth="1"/>
    <col min="13565" max="13565" width="26.5703125" style="1" customWidth="1"/>
    <col min="13566" max="13566" width="4.7109375" style="1" customWidth="1"/>
    <col min="13567" max="13568" width="10.140625" style="1" customWidth="1"/>
    <col min="13569" max="13569" width="10.7109375" style="1" customWidth="1"/>
    <col min="13570" max="13572" width="10.140625" style="1" customWidth="1"/>
    <col min="13573" max="13573" width="10.28515625" style="1" customWidth="1"/>
    <col min="13574" max="13574" width="10.140625" style="1" customWidth="1"/>
    <col min="13575" max="13575" width="10" style="1" customWidth="1"/>
    <col min="13576" max="13576" width="10.28515625" style="1" customWidth="1"/>
    <col min="13577" max="13579" width="9.140625" style="1"/>
    <col min="13580" max="13580" width="9.28515625" style="1" customWidth="1"/>
    <col min="13581" max="13819" width="9.140625" style="1"/>
    <col min="13820" max="13820" width="4.140625" style="1" customWidth="1"/>
    <col min="13821" max="13821" width="26.5703125" style="1" customWidth="1"/>
    <col min="13822" max="13822" width="4.7109375" style="1" customWidth="1"/>
    <col min="13823" max="13824" width="10.140625" style="1" customWidth="1"/>
    <col min="13825" max="13825" width="10.7109375" style="1" customWidth="1"/>
    <col min="13826" max="13828" width="10.140625" style="1" customWidth="1"/>
    <col min="13829" max="13829" width="10.28515625" style="1" customWidth="1"/>
    <col min="13830" max="13830" width="10.140625" style="1" customWidth="1"/>
    <col min="13831" max="13831" width="10" style="1" customWidth="1"/>
    <col min="13832" max="13832" width="10.28515625" style="1" customWidth="1"/>
    <col min="13833" max="13835" width="9.140625" style="1"/>
    <col min="13836" max="13836" width="9.28515625" style="1" customWidth="1"/>
    <col min="13837" max="14075" width="9.140625" style="1"/>
    <col min="14076" max="14076" width="4.140625" style="1" customWidth="1"/>
    <col min="14077" max="14077" width="26.5703125" style="1" customWidth="1"/>
    <col min="14078" max="14078" width="4.7109375" style="1" customWidth="1"/>
    <col min="14079" max="14080" width="10.140625" style="1" customWidth="1"/>
    <col min="14081" max="14081" width="10.7109375" style="1" customWidth="1"/>
    <col min="14082" max="14084" width="10.140625" style="1" customWidth="1"/>
    <col min="14085" max="14085" width="10.28515625" style="1" customWidth="1"/>
    <col min="14086" max="14086" width="10.140625" style="1" customWidth="1"/>
    <col min="14087" max="14087" width="10" style="1" customWidth="1"/>
    <col min="14088" max="14088" width="10.28515625" style="1" customWidth="1"/>
    <col min="14089" max="14091" width="9.140625" style="1"/>
    <col min="14092" max="14092" width="9.28515625" style="1" customWidth="1"/>
    <col min="14093" max="14331" width="9.140625" style="1"/>
    <col min="14332" max="14332" width="4.140625" style="1" customWidth="1"/>
    <col min="14333" max="14333" width="26.5703125" style="1" customWidth="1"/>
    <col min="14334" max="14334" width="4.7109375" style="1" customWidth="1"/>
    <col min="14335" max="14336" width="10.140625" style="1" customWidth="1"/>
    <col min="14337" max="14337" width="10.7109375" style="1" customWidth="1"/>
    <col min="14338" max="14340" width="10.140625" style="1" customWidth="1"/>
    <col min="14341" max="14341" width="10.28515625" style="1" customWidth="1"/>
    <col min="14342" max="14342" width="10.140625" style="1" customWidth="1"/>
    <col min="14343" max="14343" width="10" style="1" customWidth="1"/>
    <col min="14344" max="14344" width="10.28515625" style="1" customWidth="1"/>
    <col min="14345" max="14347" width="9.140625" style="1"/>
    <col min="14348" max="14348" width="9.28515625" style="1" customWidth="1"/>
    <col min="14349" max="14587" width="9.140625" style="1"/>
    <col min="14588" max="14588" width="4.140625" style="1" customWidth="1"/>
    <col min="14589" max="14589" width="26.5703125" style="1" customWidth="1"/>
    <col min="14590" max="14590" width="4.7109375" style="1" customWidth="1"/>
    <col min="14591" max="14592" width="10.140625" style="1" customWidth="1"/>
    <col min="14593" max="14593" width="10.7109375" style="1" customWidth="1"/>
    <col min="14594" max="14596" width="10.140625" style="1" customWidth="1"/>
    <col min="14597" max="14597" width="10.28515625" style="1" customWidth="1"/>
    <col min="14598" max="14598" width="10.140625" style="1" customWidth="1"/>
    <col min="14599" max="14599" width="10" style="1" customWidth="1"/>
    <col min="14600" max="14600" width="10.28515625" style="1" customWidth="1"/>
    <col min="14601" max="14603" width="9.140625" style="1"/>
    <col min="14604" max="14604" width="9.28515625" style="1" customWidth="1"/>
    <col min="14605" max="14843" width="9.140625" style="1"/>
    <col min="14844" max="14844" width="4.140625" style="1" customWidth="1"/>
    <col min="14845" max="14845" width="26.5703125" style="1" customWidth="1"/>
    <col min="14846" max="14846" width="4.7109375" style="1" customWidth="1"/>
    <col min="14847" max="14848" width="10.140625" style="1" customWidth="1"/>
    <col min="14849" max="14849" width="10.7109375" style="1" customWidth="1"/>
    <col min="14850" max="14852" width="10.140625" style="1" customWidth="1"/>
    <col min="14853" max="14853" width="10.28515625" style="1" customWidth="1"/>
    <col min="14854" max="14854" width="10.140625" style="1" customWidth="1"/>
    <col min="14855" max="14855" width="10" style="1" customWidth="1"/>
    <col min="14856" max="14856" width="10.28515625" style="1" customWidth="1"/>
    <col min="14857" max="14859" width="9.140625" style="1"/>
    <col min="14860" max="14860" width="9.28515625" style="1" customWidth="1"/>
    <col min="14861" max="15099" width="9.140625" style="1"/>
    <col min="15100" max="15100" width="4.140625" style="1" customWidth="1"/>
    <col min="15101" max="15101" width="26.5703125" style="1" customWidth="1"/>
    <col min="15102" max="15102" width="4.7109375" style="1" customWidth="1"/>
    <col min="15103" max="15104" width="10.140625" style="1" customWidth="1"/>
    <col min="15105" max="15105" width="10.7109375" style="1" customWidth="1"/>
    <col min="15106" max="15108" width="10.140625" style="1" customWidth="1"/>
    <col min="15109" max="15109" width="10.28515625" style="1" customWidth="1"/>
    <col min="15110" max="15110" width="10.140625" style="1" customWidth="1"/>
    <col min="15111" max="15111" width="10" style="1" customWidth="1"/>
    <col min="15112" max="15112" width="10.28515625" style="1" customWidth="1"/>
    <col min="15113" max="15115" width="9.140625" style="1"/>
    <col min="15116" max="15116" width="9.28515625" style="1" customWidth="1"/>
    <col min="15117" max="15355" width="9.140625" style="1"/>
    <col min="15356" max="15356" width="4.140625" style="1" customWidth="1"/>
    <col min="15357" max="15357" width="26.5703125" style="1" customWidth="1"/>
    <col min="15358" max="15358" width="4.7109375" style="1" customWidth="1"/>
    <col min="15359" max="15360" width="10.140625" style="1" customWidth="1"/>
    <col min="15361" max="15361" width="10.7109375" style="1" customWidth="1"/>
    <col min="15362" max="15364" width="10.140625" style="1" customWidth="1"/>
    <col min="15365" max="15365" width="10.28515625" style="1" customWidth="1"/>
    <col min="15366" max="15366" width="10.140625" style="1" customWidth="1"/>
    <col min="15367" max="15367" width="10" style="1" customWidth="1"/>
    <col min="15368" max="15368" width="10.28515625" style="1" customWidth="1"/>
    <col min="15369" max="15371" width="9.140625" style="1"/>
    <col min="15372" max="15372" width="9.28515625" style="1" customWidth="1"/>
    <col min="15373" max="15611" width="9.140625" style="1"/>
    <col min="15612" max="15612" width="4.140625" style="1" customWidth="1"/>
    <col min="15613" max="15613" width="26.5703125" style="1" customWidth="1"/>
    <col min="15614" max="15614" width="4.7109375" style="1" customWidth="1"/>
    <col min="15615" max="15616" width="10.140625" style="1" customWidth="1"/>
    <col min="15617" max="15617" width="10.7109375" style="1" customWidth="1"/>
    <col min="15618" max="15620" width="10.140625" style="1" customWidth="1"/>
    <col min="15621" max="15621" width="10.28515625" style="1" customWidth="1"/>
    <col min="15622" max="15622" width="10.140625" style="1" customWidth="1"/>
    <col min="15623" max="15623" width="10" style="1" customWidth="1"/>
    <col min="15624" max="15624" width="10.28515625" style="1" customWidth="1"/>
    <col min="15625" max="15627" width="9.140625" style="1"/>
    <col min="15628" max="15628" width="9.28515625" style="1" customWidth="1"/>
    <col min="15629" max="15867" width="9.140625" style="1"/>
    <col min="15868" max="15868" width="4.140625" style="1" customWidth="1"/>
    <col min="15869" max="15869" width="26.5703125" style="1" customWidth="1"/>
    <col min="15870" max="15870" width="4.7109375" style="1" customWidth="1"/>
    <col min="15871" max="15872" width="10.140625" style="1" customWidth="1"/>
    <col min="15873" max="15873" width="10.7109375" style="1" customWidth="1"/>
    <col min="15874" max="15876" width="10.140625" style="1" customWidth="1"/>
    <col min="15877" max="15877" width="10.28515625" style="1" customWidth="1"/>
    <col min="15878" max="15878" width="10.140625" style="1" customWidth="1"/>
    <col min="15879" max="15879" width="10" style="1" customWidth="1"/>
    <col min="15880" max="15880" width="10.28515625" style="1" customWidth="1"/>
    <col min="15881" max="15883" width="9.140625" style="1"/>
    <col min="15884" max="15884" width="9.28515625" style="1" customWidth="1"/>
    <col min="15885" max="16123" width="9.140625" style="1"/>
    <col min="16124" max="16124" width="4.140625" style="1" customWidth="1"/>
    <col min="16125" max="16125" width="26.5703125" style="1" customWidth="1"/>
    <col min="16126" max="16126" width="4.7109375" style="1" customWidth="1"/>
    <col min="16127" max="16128" width="10.140625" style="1" customWidth="1"/>
    <col min="16129" max="16129" width="10.7109375" style="1" customWidth="1"/>
    <col min="16130" max="16132" width="10.140625" style="1" customWidth="1"/>
    <col min="16133" max="16133" width="10.28515625" style="1" customWidth="1"/>
    <col min="16134" max="16134" width="10.140625" style="1" customWidth="1"/>
    <col min="16135" max="16135" width="10" style="1" customWidth="1"/>
    <col min="16136" max="16136" width="10.28515625" style="1" customWidth="1"/>
    <col min="16137" max="16139" width="9.140625" style="1"/>
    <col min="16140" max="16140" width="9.28515625" style="1" customWidth="1"/>
    <col min="16141" max="16384" width="9.140625" style="1"/>
  </cols>
  <sheetData>
    <row r="1" spans="1:12" ht="22.5" thickBot="1" x14ac:dyDescent="0.55000000000000004">
      <c r="A1" s="1357" t="s">
        <v>255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</row>
    <row r="2" spans="1:12" x14ac:dyDescent="0.5">
      <c r="A2" s="1368" t="s">
        <v>0</v>
      </c>
      <c r="B2" s="181" t="s">
        <v>1</v>
      </c>
      <c r="C2" s="1387" t="s">
        <v>2</v>
      </c>
      <c r="D2" s="1392" t="s">
        <v>75</v>
      </c>
      <c r="E2" s="1358"/>
      <c r="F2" s="1358"/>
      <c r="G2" s="1358"/>
      <c r="H2" s="1393"/>
      <c r="I2" s="1392" t="s">
        <v>193</v>
      </c>
      <c r="J2" s="1358"/>
      <c r="K2" s="1358"/>
      <c r="L2" s="1397" t="s">
        <v>167</v>
      </c>
    </row>
    <row r="3" spans="1:12" ht="22.5" thickBot="1" x14ac:dyDescent="0.55000000000000004">
      <c r="A3" s="1369"/>
      <c r="B3" s="182" t="s">
        <v>66</v>
      </c>
      <c r="C3" s="1388"/>
      <c r="D3" s="1394"/>
      <c r="E3" s="1395"/>
      <c r="F3" s="1395"/>
      <c r="G3" s="1395"/>
      <c r="H3" s="1396"/>
      <c r="I3" s="1394"/>
      <c r="J3" s="1395"/>
      <c r="K3" s="1395"/>
      <c r="L3" s="1398"/>
    </row>
    <row r="4" spans="1:12" ht="22.5" thickBot="1" x14ac:dyDescent="0.55000000000000004">
      <c r="A4" s="372"/>
      <c r="B4" s="373"/>
      <c r="C4" s="374"/>
      <c r="D4" s="1389" t="s">
        <v>190</v>
      </c>
      <c r="E4" s="1390"/>
      <c r="F4" s="1391"/>
      <c r="G4" s="1389" t="s">
        <v>191</v>
      </c>
      <c r="H4" s="1391"/>
      <c r="I4" s="1389" t="s">
        <v>192</v>
      </c>
      <c r="J4" s="1390"/>
      <c r="K4" s="1391"/>
      <c r="L4" s="1398"/>
    </row>
    <row r="5" spans="1:12" ht="22.5" thickBot="1" x14ac:dyDescent="0.55000000000000004">
      <c r="A5" s="375"/>
      <c r="B5" s="376"/>
      <c r="C5" s="468"/>
      <c r="D5" s="377" t="s">
        <v>61</v>
      </c>
      <c r="E5" s="378" t="s">
        <v>62</v>
      </c>
      <c r="F5" s="379" t="s">
        <v>3</v>
      </c>
      <c r="G5" s="380" t="s">
        <v>63</v>
      </c>
      <c r="H5" s="379" t="s">
        <v>3</v>
      </c>
      <c r="I5" s="380" t="s">
        <v>64</v>
      </c>
      <c r="J5" s="381" t="s">
        <v>65</v>
      </c>
      <c r="K5" s="379" t="s">
        <v>3</v>
      </c>
      <c r="L5" s="1398"/>
    </row>
    <row r="6" spans="1:12" ht="22.5" thickBot="1" x14ac:dyDescent="0.55000000000000004">
      <c r="A6" s="382"/>
      <c r="B6" s="149" t="s">
        <v>101</v>
      </c>
      <c r="C6" s="101">
        <v>520000</v>
      </c>
      <c r="D6" s="383"/>
      <c r="E6" s="384"/>
      <c r="F6" s="385"/>
      <c r="G6" s="386"/>
      <c r="H6" s="385"/>
      <c r="I6" s="386"/>
      <c r="J6" s="384"/>
      <c r="K6" s="385"/>
      <c r="L6" s="387"/>
    </row>
    <row r="7" spans="1:12" x14ac:dyDescent="0.5">
      <c r="A7" s="150"/>
      <c r="B7" s="151" t="s">
        <v>95</v>
      </c>
      <c r="C7" s="102">
        <v>521000</v>
      </c>
      <c r="D7" s="388"/>
      <c r="E7" s="4"/>
      <c r="F7" s="66"/>
      <c r="G7" s="389"/>
      <c r="H7" s="66"/>
      <c r="I7" s="389"/>
      <c r="J7" s="4"/>
      <c r="K7" s="66"/>
      <c r="L7" s="164"/>
    </row>
    <row r="8" spans="1:12" x14ac:dyDescent="0.5">
      <c r="A8" s="152">
        <v>1</v>
      </c>
      <c r="B8" s="153" t="s">
        <v>87</v>
      </c>
      <c r="C8" s="103">
        <v>210100</v>
      </c>
      <c r="D8" s="390"/>
      <c r="E8" s="8"/>
      <c r="F8" s="56"/>
      <c r="G8" s="391"/>
      <c r="H8" s="56" t="s">
        <v>189</v>
      </c>
      <c r="I8" s="391"/>
      <c r="J8" s="8"/>
      <c r="K8" s="56"/>
      <c r="L8" s="158"/>
    </row>
    <row r="9" spans="1:12" x14ac:dyDescent="0.5">
      <c r="A9" s="152">
        <v>2</v>
      </c>
      <c r="B9" s="153" t="s">
        <v>88</v>
      </c>
      <c r="C9" s="103">
        <v>210200</v>
      </c>
      <c r="D9" s="390"/>
      <c r="E9" s="8"/>
      <c r="F9" s="56"/>
      <c r="G9" s="390"/>
      <c r="H9" s="58"/>
      <c r="I9" s="391"/>
      <c r="J9" s="8"/>
      <c r="K9" s="56"/>
      <c r="L9" s="392"/>
    </row>
    <row r="10" spans="1:12" x14ac:dyDescent="0.5">
      <c r="A10" s="152">
        <v>3</v>
      </c>
      <c r="B10" s="153" t="s">
        <v>89</v>
      </c>
      <c r="C10" s="103">
        <v>210300</v>
      </c>
      <c r="D10" s="390"/>
      <c r="E10" s="8"/>
      <c r="F10" s="56"/>
      <c r="G10" s="391"/>
      <c r="H10" s="56"/>
      <c r="I10" s="391"/>
      <c r="J10" s="8"/>
      <c r="K10" s="56"/>
      <c r="L10" s="392"/>
    </row>
    <row r="11" spans="1:12" x14ac:dyDescent="0.5">
      <c r="A11" s="152">
        <v>4</v>
      </c>
      <c r="B11" s="153" t="s">
        <v>90</v>
      </c>
      <c r="C11" s="103">
        <v>210400</v>
      </c>
      <c r="D11" s="390"/>
      <c r="E11" s="8"/>
      <c r="F11" s="56"/>
      <c r="G11" s="391"/>
      <c r="H11" s="56"/>
      <c r="I11" s="391"/>
      <c r="J11" s="8"/>
      <c r="K11" s="56"/>
      <c r="L11" s="392"/>
    </row>
    <row r="12" spans="1:12" x14ac:dyDescent="0.5">
      <c r="A12" s="152">
        <v>5</v>
      </c>
      <c r="B12" s="153" t="s">
        <v>91</v>
      </c>
      <c r="C12" s="103">
        <v>210600</v>
      </c>
      <c r="D12" s="390"/>
      <c r="E12" s="8"/>
      <c r="F12" s="56"/>
      <c r="G12" s="390"/>
      <c r="H12" s="58"/>
      <c r="I12" s="391"/>
      <c r="J12" s="8"/>
      <c r="K12" s="56"/>
      <c r="L12" s="392"/>
    </row>
    <row r="13" spans="1:12" ht="22.5" thickBot="1" x14ac:dyDescent="0.55000000000000004">
      <c r="A13" s="154">
        <v>6</v>
      </c>
      <c r="B13" s="155" t="s">
        <v>92</v>
      </c>
      <c r="C13" s="104">
        <v>210700</v>
      </c>
      <c r="D13" s="393"/>
      <c r="E13" s="394"/>
      <c r="F13" s="395"/>
      <c r="G13" s="393"/>
      <c r="H13" s="395"/>
      <c r="I13" s="393"/>
      <c r="J13" s="394"/>
      <c r="K13" s="395"/>
      <c r="L13" s="396"/>
    </row>
    <row r="14" spans="1:12" ht="20.25" customHeight="1" thickBot="1" x14ac:dyDescent="0.55000000000000004">
      <c r="A14" s="156"/>
      <c r="B14" s="157" t="s">
        <v>103</v>
      </c>
      <c r="C14" s="105"/>
      <c r="D14" s="397"/>
      <c r="E14" s="21"/>
      <c r="F14" s="64"/>
      <c r="G14" s="398"/>
      <c r="H14" s="64"/>
      <c r="I14" s="398"/>
      <c r="J14" s="21"/>
      <c r="K14" s="64"/>
      <c r="L14" s="399"/>
    </row>
    <row r="15" spans="1:12" x14ac:dyDescent="0.5">
      <c r="A15" s="150"/>
      <c r="B15" s="151" t="s">
        <v>96</v>
      </c>
      <c r="C15" s="107">
        <v>522000</v>
      </c>
      <c r="D15" s="400"/>
      <c r="E15" s="36"/>
      <c r="F15" s="401"/>
      <c r="G15" s="400"/>
      <c r="H15" s="401"/>
      <c r="I15" s="400"/>
      <c r="J15" s="36"/>
      <c r="K15" s="401"/>
      <c r="L15" s="402"/>
    </row>
    <row r="16" spans="1:12" x14ac:dyDescent="0.5">
      <c r="A16" s="152">
        <v>7</v>
      </c>
      <c r="B16" s="158" t="s">
        <v>4</v>
      </c>
      <c r="C16" s="108">
        <v>220100</v>
      </c>
      <c r="D16" s="403"/>
      <c r="E16" s="8"/>
      <c r="F16" s="56"/>
      <c r="G16" s="391"/>
      <c r="H16" s="56"/>
      <c r="I16" s="391"/>
      <c r="J16" s="8"/>
      <c r="K16" s="56"/>
      <c r="L16" s="158"/>
    </row>
    <row r="17" spans="1:12" s="17" customFormat="1" x14ac:dyDescent="0.5">
      <c r="A17" s="152">
        <v>8</v>
      </c>
      <c r="B17" s="158" t="s">
        <v>94</v>
      </c>
      <c r="C17" s="108">
        <v>220200</v>
      </c>
      <c r="D17" s="404"/>
      <c r="E17" s="15"/>
      <c r="F17" s="16"/>
      <c r="G17" s="405"/>
      <c r="H17" s="16"/>
      <c r="I17" s="405"/>
      <c r="J17" s="15"/>
      <c r="K17" s="16"/>
      <c r="L17" s="406"/>
    </row>
    <row r="18" spans="1:12" x14ac:dyDescent="0.5">
      <c r="A18" s="152">
        <v>9</v>
      </c>
      <c r="B18" s="158" t="s">
        <v>93</v>
      </c>
      <c r="C18" s="108">
        <v>220300</v>
      </c>
      <c r="D18" s="403"/>
      <c r="E18" s="8"/>
      <c r="F18" s="56"/>
      <c r="G18" s="391"/>
      <c r="H18" s="56"/>
      <c r="I18" s="391"/>
      <c r="J18" s="8"/>
      <c r="K18" s="56"/>
      <c r="L18" s="158"/>
    </row>
    <row r="19" spans="1:12" x14ac:dyDescent="0.5">
      <c r="A19" s="152">
        <v>10</v>
      </c>
      <c r="B19" s="158" t="s">
        <v>5</v>
      </c>
      <c r="C19" s="108">
        <v>220400</v>
      </c>
      <c r="D19" s="403"/>
      <c r="E19" s="8"/>
      <c r="F19" s="56"/>
      <c r="G19" s="391"/>
      <c r="H19" s="56"/>
      <c r="I19" s="391"/>
      <c r="J19" s="8"/>
      <c r="K19" s="56"/>
      <c r="L19" s="158"/>
    </row>
    <row r="20" spans="1:12" x14ac:dyDescent="0.5">
      <c r="A20" s="152">
        <v>11</v>
      </c>
      <c r="B20" s="158" t="s">
        <v>97</v>
      </c>
      <c r="C20" s="108">
        <v>220500</v>
      </c>
      <c r="D20" s="390"/>
      <c r="E20" s="8"/>
      <c r="F20" s="56"/>
      <c r="G20" s="391"/>
      <c r="H20" s="56"/>
      <c r="I20" s="391"/>
      <c r="J20" s="8"/>
      <c r="K20" s="56"/>
      <c r="L20" s="392"/>
    </row>
    <row r="21" spans="1:12" x14ac:dyDescent="0.5">
      <c r="A21" s="5">
        <v>12</v>
      </c>
      <c r="B21" s="19" t="s">
        <v>98</v>
      </c>
      <c r="C21" s="469">
        <v>220600</v>
      </c>
      <c r="D21" s="390"/>
      <c r="E21" s="8"/>
      <c r="F21" s="56"/>
      <c r="G21" s="407"/>
      <c r="H21" s="60"/>
      <c r="I21" s="391"/>
      <c r="J21" s="8"/>
      <c r="K21" s="56"/>
      <c r="L21" s="392"/>
    </row>
    <row r="22" spans="1:12" ht="22.5" thickBot="1" x14ac:dyDescent="0.55000000000000004">
      <c r="A22" s="10">
        <v>13</v>
      </c>
      <c r="B22" s="11" t="s">
        <v>99</v>
      </c>
      <c r="C22" s="470">
        <v>220700</v>
      </c>
      <c r="D22" s="408"/>
      <c r="E22" s="12"/>
      <c r="F22" s="96"/>
      <c r="G22" s="409"/>
      <c r="H22" s="96"/>
      <c r="I22" s="409"/>
      <c r="J22" s="12"/>
      <c r="K22" s="96"/>
      <c r="L22" s="410"/>
    </row>
    <row r="23" spans="1:12" ht="18" customHeight="1" thickBot="1" x14ac:dyDescent="0.55000000000000004">
      <c r="A23" s="411"/>
      <c r="B23" s="412" t="s">
        <v>105</v>
      </c>
      <c r="C23" s="110"/>
      <c r="D23" s="413"/>
      <c r="E23" s="21"/>
      <c r="F23" s="64"/>
      <c r="G23" s="398"/>
      <c r="H23" s="64"/>
      <c r="I23" s="398"/>
      <c r="J23" s="21"/>
      <c r="K23" s="64"/>
      <c r="L23" s="414"/>
    </row>
    <row r="24" spans="1:12" x14ac:dyDescent="0.5">
      <c r="A24" s="22"/>
      <c r="B24" s="2" t="s">
        <v>100</v>
      </c>
      <c r="C24" s="471">
        <v>530000</v>
      </c>
      <c r="D24" s="415"/>
      <c r="E24" s="4"/>
      <c r="F24" s="66"/>
      <c r="G24" s="389"/>
      <c r="H24" s="66"/>
      <c r="I24" s="389"/>
      <c r="J24" s="4"/>
      <c r="K24" s="66"/>
      <c r="L24" s="416"/>
    </row>
    <row r="25" spans="1:12" x14ac:dyDescent="0.5">
      <c r="A25" s="5"/>
      <c r="B25" s="6" t="s">
        <v>8</v>
      </c>
      <c r="C25" s="472"/>
      <c r="D25" s="417"/>
      <c r="E25" s="8"/>
      <c r="F25" s="56"/>
      <c r="G25" s="391"/>
      <c r="H25" s="56"/>
      <c r="I25" s="391"/>
      <c r="J25" s="8"/>
      <c r="K25" s="56"/>
      <c r="L25" s="158"/>
    </row>
    <row r="26" spans="1:12" s="25" customFormat="1" x14ac:dyDescent="0.5">
      <c r="A26" s="159"/>
      <c r="B26" s="151" t="s">
        <v>9</v>
      </c>
      <c r="C26" s="111">
        <v>531000</v>
      </c>
      <c r="D26" s="418"/>
      <c r="E26" s="24"/>
      <c r="F26" s="69"/>
      <c r="G26" s="418"/>
      <c r="H26" s="69"/>
      <c r="I26" s="418"/>
      <c r="J26" s="24"/>
      <c r="K26" s="69"/>
      <c r="L26" s="419"/>
    </row>
    <row r="27" spans="1:12" x14ac:dyDescent="0.5">
      <c r="A27" s="162">
        <v>14</v>
      </c>
      <c r="B27" s="158" t="s">
        <v>58</v>
      </c>
      <c r="C27" s="112">
        <v>310100</v>
      </c>
      <c r="D27" s="407"/>
      <c r="E27" s="37"/>
      <c r="F27" s="60"/>
      <c r="G27" s="407"/>
      <c r="H27" s="60"/>
      <c r="I27" s="407"/>
      <c r="J27" s="37"/>
      <c r="K27" s="60"/>
      <c r="L27" s="392"/>
    </row>
    <row r="28" spans="1:12" x14ac:dyDescent="0.5">
      <c r="A28" s="162">
        <v>15</v>
      </c>
      <c r="B28" s="158" t="s">
        <v>10</v>
      </c>
      <c r="C28" s="112">
        <v>310200</v>
      </c>
      <c r="D28" s="407"/>
      <c r="E28" s="37"/>
      <c r="F28" s="60"/>
      <c r="G28" s="407"/>
      <c r="H28" s="60"/>
      <c r="I28" s="407"/>
      <c r="J28" s="37"/>
      <c r="K28" s="60"/>
      <c r="L28" s="392"/>
    </row>
    <row r="29" spans="1:12" x14ac:dyDescent="0.5">
      <c r="A29" s="162">
        <v>16</v>
      </c>
      <c r="B29" s="158" t="s">
        <v>11</v>
      </c>
      <c r="C29" s="112">
        <v>310300</v>
      </c>
      <c r="D29" s="407"/>
      <c r="E29" s="420"/>
      <c r="F29" s="421"/>
      <c r="G29" s="407"/>
      <c r="H29" s="60"/>
      <c r="I29" s="407"/>
      <c r="J29" s="37"/>
      <c r="K29" s="60"/>
      <c r="L29" s="392"/>
    </row>
    <row r="30" spans="1:12" x14ac:dyDescent="0.5">
      <c r="A30" s="162">
        <v>17</v>
      </c>
      <c r="B30" s="158" t="s">
        <v>12</v>
      </c>
      <c r="C30" s="112">
        <v>310400</v>
      </c>
      <c r="D30" s="407"/>
      <c r="E30" s="37"/>
      <c r="F30" s="60"/>
      <c r="G30" s="407"/>
      <c r="H30" s="60"/>
      <c r="I30" s="407"/>
      <c r="J30" s="37"/>
      <c r="K30" s="60"/>
      <c r="L30" s="392"/>
    </row>
    <row r="31" spans="1:12" s="27" customFormat="1" x14ac:dyDescent="0.5">
      <c r="A31" s="162">
        <v>18</v>
      </c>
      <c r="B31" s="158" t="s">
        <v>13</v>
      </c>
      <c r="C31" s="112">
        <v>310500</v>
      </c>
      <c r="D31" s="422"/>
      <c r="E31" s="26"/>
      <c r="F31" s="423"/>
      <c r="G31" s="424"/>
      <c r="H31" s="423"/>
      <c r="I31" s="424"/>
      <c r="J31" s="26"/>
      <c r="K31" s="423"/>
      <c r="L31" s="425"/>
    </row>
    <row r="32" spans="1:12" x14ac:dyDescent="0.5">
      <c r="A32" s="162">
        <v>19</v>
      </c>
      <c r="B32" s="158" t="s">
        <v>14</v>
      </c>
      <c r="C32" s="112">
        <v>310600</v>
      </c>
      <c r="D32" s="426"/>
      <c r="E32" s="8"/>
      <c r="F32" s="56"/>
      <c r="G32" s="391"/>
      <c r="H32" s="56"/>
      <c r="I32" s="391"/>
      <c r="J32" s="8"/>
      <c r="K32" s="56"/>
      <c r="L32" s="392"/>
    </row>
    <row r="33" spans="1:12" ht="22.5" thickBot="1" x14ac:dyDescent="0.55000000000000004">
      <c r="A33" s="427">
        <v>20</v>
      </c>
      <c r="B33" s="160" t="s">
        <v>15</v>
      </c>
      <c r="C33" s="473">
        <v>310700</v>
      </c>
      <c r="D33" s="428"/>
      <c r="E33" s="12"/>
      <c r="F33" s="96"/>
      <c r="G33" s="409"/>
      <c r="H33" s="96"/>
      <c r="I33" s="409"/>
      <c r="J33" s="12"/>
      <c r="K33" s="96"/>
      <c r="L33" s="410"/>
    </row>
    <row r="34" spans="1:12" ht="22.5" thickBot="1" x14ac:dyDescent="0.55000000000000004">
      <c r="A34" s="429"/>
      <c r="B34" s="430" t="s">
        <v>16</v>
      </c>
      <c r="C34" s="474"/>
      <c r="D34" s="431"/>
      <c r="E34" s="21"/>
      <c r="F34" s="64"/>
      <c r="G34" s="398"/>
      <c r="H34" s="64"/>
      <c r="I34" s="398"/>
      <c r="J34" s="21"/>
      <c r="K34" s="64"/>
      <c r="L34" s="414"/>
    </row>
    <row r="35" spans="1:12" x14ac:dyDescent="0.5">
      <c r="A35" s="163">
        <v>21</v>
      </c>
      <c r="B35" s="164" t="s">
        <v>17</v>
      </c>
      <c r="C35" s="114">
        <v>320100</v>
      </c>
      <c r="D35" s="432"/>
      <c r="E35" s="4"/>
      <c r="F35" s="66"/>
      <c r="G35" s="389"/>
      <c r="H35" s="66"/>
      <c r="I35" s="389"/>
      <c r="J35" s="4"/>
      <c r="K35" s="66"/>
      <c r="L35" s="416"/>
    </row>
    <row r="36" spans="1:12" x14ac:dyDescent="0.5">
      <c r="A36" s="163">
        <v>22</v>
      </c>
      <c r="B36" s="158" t="s">
        <v>19</v>
      </c>
      <c r="C36" s="114">
        <v>320200</v>
      </c>
      <c r="D36" s="426"/>
      <c r="E36" s="8"/>
      <c r="F36" s="56"/>
      <c r="G36" s="391"/>
      <c r="H36" s="56"/>
      <c r="I36" s="391"/>
      <c r="J36" s="8"/>
      <c r="K36" s="56"/>
      <c r="L36" s="392"/>
    </row>
    <row r="37" spans="1:12" x14ac:dyDescent="0.5">
      <c r="A37" s="163">
        <v>23</v>
      </c>
      <c r="B37" s="165" t="s">
        <v>102</v>
      </c>
      <c r="C37" s="114">
        <v>320300</v>
      </c>
      <c r="D37" s="426"/>
      <c r="E37" s="8"/>
      <c r="F37" s="56"/>
      <c r="G37" s="391"/>
      <c r="H37" s="56"/>
      <c r="I37" s="391"/>
      <c r="J37" s="8"/>
      <c r="K37" s="56"/>
      <c r="L37" s="392"/>
    </row>
    <row r="38" spans="1:12" ht="22.5" thickBot="1" x14ac:dyDescent="0.55000000000000004">
      <c r="A38" s="427">
        <v>24</v>
      </c>
      <c r="B38" s="160" t="s">
        <v>18</v>
      </c>
      <c r="C38" s="473">
        <v>320400</v>
      </c>
      <c r="D38" s="428"/>
      <c r="E38" s="12"/>
      <c r="F38" s="96"/>
      <c r="G38" s="409"/>
      <c r="H38" s="96"/>
      <c r="I38" s="409"/>
      <c r="J38" s="12"/>
      <c r="K38" s="96"/>
      <c r="L38" s="410"/>
    </row>
    <row r="39" spans="1:12" ht="22.5" thickBot="1" x14ac:dyDescent="0.55000000000000004">
      <c r="A39" s="429"/>
      <c r="B39" s="430" t="s">
        <v>20</v>
      </c>
      <c r="C39" s="474">
        <v>532000</v>
      </c>
      <c r="D39" s="431"/>
      <c r="E39" s="21"/>
      <c r="F39" s="64"/>
      <c r="G39" s="398"/>
      <c r="H39" s="64"/>
      <c r="I39" s="398"/>
      <c r="J39" s="21"/>
      <c r="K39" s="64"/>
      <c r="L39" s="414"/>
    </row>
    <row r="40" spans="1:12" x14ac:dyDescent="0.5">
      <c r="A40" s="163">
        <v>25</v>
      </c>
      <c r="B40" s="164" t="s">
        <v>21</v>
      </c>
      <c r="C40" s="114">
        <v>330100</v>
      </c>
      <c r="D40" s="432"/>
      <c r="E40" s="4"/>
      <c r="F40" s="66"/>
      <c r="G40" s="389"/>
      <c r="H40" s="66"/>
      <c r="I40" s="389"/>
      <c r="J40" s="4"/>
      <c r="K40" s="66"/>
      <c r="L40" s="416"/>
    </row>
    <row r="41" spans="1:12" x14ac:dyDescent="0.5">
      <c r="A41" s="162">
        <v>26</v>
      </c>
      <c r="B41" s="158" t="s">
        <v>22</v>
      </c>
      <c r="C41" s="112">
        <v>330200</v>
      </c>
      <c r="D41" s="426"/>
      <c r="E41" s="8"/>
      <c r="F41" s="56"/>
      <c r="G41" s="391"/>
      <c r="H41" s="56"/>
      <c r="I41" s="391"/>
      <c r="J41" s="8"/>
      <c r="K41" s="56"/>
      <c r="L41" s="392"/>
    </row>
    <row r="42" spans="1:12" x14ac:dyDescent="0.5">
      <c r="A42" s="162">
        <v>27</v>
      </c>
      <c r="B42" s="158" t="s">
        <v>23</v>
      </c>
      <c r="C42" s="112">
        <v>330300</v>
      </c>
      <c r="D42" s="426"/>
      <c r="E42" s="8"/>
      <c r="F42" s="56"/>
      <c r="G42" s="391"/>
      <c r="H42" s="56"/>
      <c r="I42" s="391"/>
      <c r="J42" s="8"/>
      <c r="K42" s="56"/>
      <c r="L42" s="392"/>
    </row>
    <row r="43" spans="1:12" x14ac:dyDescent="0.5">
      <c r="A43" s="162">
        <v>28</v>
      </c>
      <c r="B43" s="158" t="s">
        <v>106</v>
      </c>
      <c r="C43" s="112">
        <v>330400</v>
      </c>
      <c r="D43" s="426"/>
      <c r="E43" s="8"/>
      <c r="F43" s="56"/>
      <c r="G43" s="391"/>
      <c r="H43" s="56"/>
      <c r="I43" s="391"/>
      <c r="J43" s="8"/>
      <c r="K43" s="56"/>
      <c r="L43" s="392"/>
    </row>
    <row r="44" spans="1:12" x14ac:dyDescent="0.5">
      <c r="A44" s="162">
        <v>29</v>
      </c>
      <c r="B44" s="158" t="s">
        <v>107</v>
      </c>
      <c r="C44" s="112">
        <v>330500</v>
      </c>
      <c r="D44" s="433"/>
      <c r="E44" s="75"/>
      <c r="F44" s="76"/>
      <c r="G44" s="433"/>
      <c r="H44" s="76"/>
      <c r="I44" s="433"/>
      <c r="J44" s="75"/>
      <c r="K44" s="76"/>
      <c r="L44" s="434"/>
    </row>
    <row r="45" spans="1:12" s="32" customFormat="1" x14ac:dyDescent="0.5">
      <c r="A45" s="162">
        <v>30</v>
      </c>
      <c r="B45" s="158" t="s">
        <v>24</v>
      </c>
      <c r="C45" s="112">
        <v>330600</v>
      </c>
      <c r="D45" s="435"/>
      <c r="E45" s="33"/>
      <c r="F45" s="77"/>
      <c r="G45" s="435"/>
      <c r="H45" s="77"/>
      <c r="I45" s="435"/>
      <c r="J45" s="33"/>
      <c r="K45" s="77"/>
      <c r="L45" s="436"/>
    </row>
    <row r="46" spans="1:12" x14ac:dyDescent="0.5">
      <c r="A46" s="162">
        <v>31</v>
      </c>
      <c r="B46" s="158" t="s">
        <v>25</v>
      </c>
      <c r="C46" s="112">
        <v>330700</v>
      </c>
      <c r="D46" s="390"/>
      <c r="E46" s="8"/>
      <c r="F46" s="56"/>
      <c r="G46" s="391"/>
      <c r="H46" s="56"/>
      <c r="I46" s="391"/>
      <c r="J46" s="8"/>
      <c r="K46" s="56"/>
      <c r="L46" s="158"/>
    </row>
    <row r="47" spans="1:12" x14ac:dyDescent="0.5">
      <c r="A47" s="162">
        <v>32</v>
      </c>
      <c r="B47" s="158" t="s">
        <v>59</v>
      </c>
      <c r="C47" s="112">
        <v>330800</v>
      </c>
      <c r="D47" s="390"/>
      <c r="E47" s="8"/>
      <c r="F47" s="56"/>
      <c r="G47" s="391"/>
      <c r="H47" s="56"/>
      <c r="I47" s="391"/>
      <c r="J47" s="8"/>
      <c r="K47" s="56"/>
      <c r="L47" s="392"/>
    </row>
    <row r="48" spans="1:12" x14ac:dyDescent="0.5">
      <c r="A48" s="162">
        <v>33</v>
      </c>
      <c r="B48" s="158" t="s">
        <v>60</v>
      </c>
      <c r="C48" s="112">
        <v>330900</v>
      </c>
      <c r="D48" s="390"/>
      <c r="E48" s="8"/>
      <c r="F48" s="56"/>
      <c r="G48" s="391"/>
      <c r="H48" s="56"/>
      <c r="I48" s="391"/>
      <c r="J48" s="8"/>
      <c r="K48" s="56"/>
      <c r="L48" s="392"/>
    </row>
    <row r="49" spans="1:12" x14ac:dyDescent="0.5">
      <c r="A49" s="162">
        <v>34</v>
      </c>
      <c r="B49" s="158" t="s">
        <v>108</v>
      </c>
      <c r="C49" s="112">
        <v>331000</v>
      </c>
      <c r="D49" s="426"/>
      <c r="E49" s="8"/>
      <c r="F49" s="56"/>
      <c r="G49" s="391"/>
      <c r="H49" s="56"/>
      <c r="I49" s="391"/>
      <c r="J49" s="8"/>
      <c r="K49" s="56"/>
      <c r="L49" s="392"/>
    </row>
    <row r="50" spans="1:12" x14ac:dyDescent="0.5">
      <c r="A50" s="162">
        <v>35</v>
      </c>
      <c r="B50" s="158" t="s">
        <v>51</v>
      </c>
      <c r="C50" s="112">
        <v>331100</v>
      </c>
      <c r="D50" s="426"/>
      <c r="E50" s="8"/>
      <c r="F50" s="56"/>
      <c r="G50" s="391"/>
      <c r="H50" s="56"/>
      <c r="I50" s="391"/>
      <c r="J50" s="8"/>
      <c r="K50" s="56"/>
      <c r="L50" s="392"/>
    </row>
    <row r="51" spans="1:12" x14ac:dyDescent="0.5">
      <c r="A51" s="162">
        <v>36</v>
      </c>
      <c r="B51" s="158" t="s">
        <v>52</v>
      </c>
      <c r="C51" s="112">
        <v>331200</v>
      </c>
      <c r="D51" s="390"/>
      <c r="E51" s="8"/>
      <c r="F51" s="56"/>
      <c r="G51" s="391"/>
      <c r="H51" s="56"/>
      <c r="I51" s="391"/>
      <c r="J51" s="8"/>
      <c r="K51" s="56"/>
      <c r="L51" s="392"/>
    </row>
    <row r="52" spans="1:12" x14ac:dyDescent="0.5">
      <c r="A52" s="162">
        <v>37</v>
      </c>
      <c r="B52" s="158" t="s">
        <v>109</v>
      </c>
      <c r="C52" s="112">
        <v>331300</v>
      </c>
      <c r="D52" s="417"/>
      <c r="E52" s="8"/>
      <c r="F52" s="56"/>
      <c r="G52" s="391"/>
      <c r="H52" s="56"/>
      <c r="I52" s="391"/>
      <c r="J52" s="8"/>
      <c r="K52" s="56"/>
      <c r="L52" s="392"/>
    </row>
    <row r="53" spans="1:12" x14ac:dyDescent="0.5">
      <c r="A53" s="162">
        <v>38</v>
      </c>
      <c r="B53" s="158" t="s">
        <v>26</v>
      </c>
      <c r="C53" s="112">
        <v>331400</v>
      </c>
      <c r="D53" s="435"/>
      <c r="E53" s="33"/>
      <c r="F53" s="77"/>
      <c r="G53" s="435"/>
      <c r="H53" s="77"/>
      <c r="I53" s="435"/>
      <c r="J53" s="33"/>
      <c r="K53" s="77"/>
      <c r="L53" s="436"/>
    </row>
    <row r="54" spans="1:12" x14ac:dyDescent="0.5">
      <c r="A54" s="166">
        <v>39</v>
      </c>
      <c r="B54" s="158" t="s">
        <v>110</v>
      </c>
      <c r="C54" s="106">
        <v>331500</v>
      </c>
      <c r="D54" s="417"/>
      <c r="E54" s="8"/>
      <c r="F54" s="56"/>
      <c r="G54" s="391"/>
      <c r="H54" s="56"/>
      <c r="I54" s="391"/>
      <c r="J54" s="8"/>
      <c r="K54" s="56"/>
      <c r="L54" s="158"/>
    </row>
    <row r="55" spans="1:12" ht="24.75" customHeight="1" x14ac:dyDescent="0.5">
      <c r="A55" s="166">
        <v>40</v>
      </c>
      <c r="B55" s="158" t="s">
        <v>111</v>
      </c>
      <c r="C55" s="106">
        <v>331600</v>
      </c>
      <c r="D55" s="426"/>
      <c r="E55" s="28"/>
      <c r="F55" s="437"/>
      <c r="G55" s="426"/>
      <c r="H55" s="437"/>
      <c r="I55" s="426"/>
      <c r="J55" s="28"/>
      <c r="K55" s="437"/>
      <c r="L55" s="392"/>
    </row>
    <row r="56" spans="1:12" ht="27.75" customHeight="1" thickBot="1" x14ac:dyDescent="0.55000000000000004">
      <c r="A56" s="166">
        <v>41</v>
      </c>
      <c r="B56" s="160" t="s">
        <v>53</v>
      </c>
      <c r="C56" s="106">
        <v>331700</v>
      </c>
      <c r="D56" s="428"/>
      <c r="E56" s="29"/>
      <c r="F56" s="438"/>
      <c r="G56" s="428"/>
      <c r="H56" s="438"/>
      <c r="I56" s="428"/>
      <c r="J56" s="29"/>
      <c r="K56" s="438"/>
      <c r="L56" s="439"/>
    </row>
    <row r="57" spans="1:12" ht="27.75" customHeight="1" thickBot="1" x14ac:dyDescent="0.55000000000000004">
      <c r="A57" s="429"/>
      <c r="B57" s="430" t="s">
        <v>27</v>
      </c>
      <c r="C57" s="474">
        <v>533000</v>
      </c>
      <c r="D57" s="440"/>
      <c r="E57" s="21"/>
      <c r="F57" s="64"/>
      <c r="G57" s="398"/>
      <c r="H57" s="64"/>
      <c r="I57" s="398"/>
      <c r="J57" s="21"/>
      <c r="K57" s="64"/>
      <c r="L57" s="399"/>
    </row>
    <row r="58" spans="1:12" ht="29.25" customHeight="1" thickBot="1" x14ac:dyDescent="0.55000000000000004">
      <c r="A58" s="441"/>
      <c r="B58" s="442" t="s">
        <v>194</v>
      </c>
      <c r="C58" s="475"/>
      <c r="D58" s="443"/>
      <c r="E58" s="31"/>
      <c r="F58" s="444"/>
      <c r="G58" s="443"/>
      <c r="H58" s="444"/>
      <c r="I58" s="443"/>
      <c r="J58" s="31"/>
      <c r="K58" s="444"/>
      <c r="L58" s="445"/>
    </row>
    <row r="59" spans="1:12" x14ac:dyDescent="0.5">
      <c r="A59" s="163"/>
      <c r="B59" s="167" t="s">
        <v>29</v>
      </c>
      <c r="C59" s="114">
        <v>534000</v>
      </c>
      <c r="D59" s="446"/>
      <c r="E59" s="4"/>
      <c r="F59" s="66"/>
      <c r="G59" s="389"/>
      <c r="H59" s="66"/>
      <c r="I59" s="389"/>
      <c r="J59" s="4"/>
      <c r="K59" s="66"/>
      <c r="L59" s="164"/>
    </row>
    <row r="60" spans="1:12" x14ac:dyDescent="0.5">
      <c r="A60" s="162">
        <v>42</v>
      </c>
      <c r="B60" s="158" t="s">
        <v>30</v>
      </c>
      <c r="C60" s="112">
        <v>340100</v>
      </c>
      <c r="D60" s="390"/>
      <c r="E60" s="8"/>
      <c r="F60" s="56"/>
      <c r="G60" s="391"/>
      <c r="H60" s="56"/>
      <c r="I60" s="391"/>
      <c r="J60" s="8"/>
      <c r="K60" s="56"/>
      <c r="L60" s="392"/>
    </row>
    <row r="61" spans="1:12" x14ac:dyDescent="0.5">
      <c r="A61" s="162">
        <v>43</v>
      </c>
      <c r="B61" s="158" t="s">
        <v>31</v>
      </c>
      <c r="C61" s="112">
        <v>340200</v>
      </c>
      <c r="D61" s="417"/>
      <c r="E61" s="8"/>
      <c r="F61" s="56"/>
      <c r="G61" s="391"/>
      <c r="H61" s="56"/>
      <c r="I61" s="391"/>
      <c r="J61" s="8"/>
      <c r="K61" s="56"/>
      <c r="L61" s="158"/>
    </row>
    <row r="62" spans="1:12" x14ac:dyDescent="0.5">
      <c r="A62" s="162">
        <v>44</v>
      </c>
      <c r="B62" s="158" t="s">
        <v>32</v>
      </c>
      <c r="C62" s="112">
        <v>340300</v>
      </c>
      <c r="D62" s="435"/>
      <c r="E62" s="33"/>
      <c r="F62" s="77"/>
      <c r="G62" s="435"/>
      <c r="H62" s="77"/>
      <c r="I62" s="435"/>
      <c r="J62" s="33"/>
      <c r="K62" s="77"/>
      <c r="L62" s="436"/>
    </row>
    <row r="63" spans="1:12" s="34" customFormat="1" x14ac:dyDescent="0.5">
      <c r="A63" s="162">
        <v>45</v>
      </c>
      <c r="B63" s="158" t="s">
        <v>33</v>
      </c>
      <c r="C63" s="112">
        <v>340400</v>
      </c>
      <c r="D63" s="320"/>
      <c r="E63" s="79"/>
      <c r="F63" s="80"/>
      <c r="G63" s="320"/>
      <c r="H63" s="80"/>
      <c r="I63" s="320"/>
      <c r="J63" s="79"/>
      <c r="K63" s="80"/>
      <c r="L63" s="447"/>
    </row>
    <row r="64" spans="1:12" s="35" customFormat="1" ht="22.5" thickBot="1" x14ac:dyDescent="0.55000000000000004">
      <c r="A64" s="427">
        <v>46</v>
      </c>
      <c r="B64" s="160" t="s">
        <v>120</v>
      </c>
      <c r="C64" s="473">
        <v>340500</v>
      </c>
      <c r="D64" s="448"/>
      <c r="E64" s="12"/>
      <c r="F64" s="96"/>
      <c r="G64" s="409"/>
      <c r="H64" s="96"/>
      <c r="I64" s="409"/>
      <c r="J64" s="12"/>
      <c r="K64" s="96"/>
      <c r="L64" s="160"/>
    </row>
    <row r="65" spans="1:12" s="35" customFormat="1" ht="22.5" thickBot="1" x14ac:dyDescent="0.55000000000000004">
      <c r="A65" s="441"/>
      <c r="B65" s="442" t="s">
        <v>34</v>
      </c>
      <c r="C65" s="475"/>
      <c r="D65" s="449"/>
      <c r="E65" s="21"/>
      <c r="F65" s="64"/>
      <c r="G65" s="398"/>
      <c r="H65" s="64"/>
      <c r="I65" s="398"/>
      <c r="J65" s="21"/>
      <c r="K65" s="64"/>
      <c r="L65" s="399"/>
    </row>
    <row r="66" spans="1:12" s="35" customFormat="1" x14ac:dyDescent="0.5">
      <c r="A66" s="163"/>
      <c r="B66" s="167" t="s">
        <v>112</v>
      </c>
      <c r="C66" s="114">
        <v>560000</v>
      </c>
      <c r="D66" s="400"/>
      <c r="E66" s="4"/>
      <c r="F66" s="66"/>
      <c r="G66" s="389"/>
      <c r="H66" s="66"/>
      <c r="I66" s="389"/>
      <c r="J66" s="4"/>
      <c r="K66" s="66"/>
      <c r="L66" s="164"/>
    </row>
    <row r="67" spans="1:12" s="41" customFormat="1" x14ac:dyDescent="0.5">
      <c r="A67" s="162">
        <v>47</v>
      </c>
      <c r="B67" s="158" t="s">
        <v>113</v>
      </c>
      <c r="C67" s="114">
        <v>610100</v>
      </c>
      <c r="D67" s="323"/>
      <c r="E67" s="39"/>
      <c r="F67" s="450"/>
      <c r="G67" s="324"/>
      <c r="H67" s="450"/>
      <c r="I67" s="324"/>
      <c r="J67" s="39"/>
      <c r="K67" s="450"/>
      <c r="L67" s="451"/>
    </row>
    <row r="68" spans="1:12" x14ac:dyDescent="0.5">
      <c r="A68" s="162">
        <v>48</v>
      </c>
      <c r="B68" s="158" t="s">
        <v>114</v>
      </c>
      <c r="C68" s="114">
        <v>610200</v>
      </c>
      <c r="D68" s="390"/>
      <c r="E68" s="8"/>
      <c r="F68" s="56"/>
      <c r="G68" s="391"/>
      <c r="H68" s="56"/>
      <c r="I68" s="391"/>
      <c r="J68" s="8"/>
      <c r="K68" s="56"/>
      <c r="L68" s="158"/>
    </row>
    <row r="69" spans="1:12" s="43" customFormat="1" x14ac:dyDescent="0.5">
      <c r="A69" s="162">
        <v>49</v>
      </c>
      <c r="B69" s="158" t="s">
        <v>115</v>
      </c>
      <c r="C69" s="114">
        <v>610300</v>
      </c>
      <c r="D69" s="452"/>
      <c r="E69" s="42"/>
      <c r="F69" s="87"/>
      <c r="G69" s="452"/>
      <c r="H69" s="87"/>
      <c r="I69" s="452"/>
      <c r="J69" s="42"/>
      <c r="K69" s="87"/>
      <c r="L69" s="453"/>
    </row>
    <row r="70" spans="1:12" ht="22.5" thickBot="1" x14ac:dyDescent="0.55000000000000004">
      <c r="A70" s="427">
        <v>50</v>
      </c>
      <c r="B70" s="454" t="s">
        <v>116</v>
      </c>
      <c r="C70" s="106">
        <v>610400</v>
      </c>
      <c r="D70" s="408"/>
      <c r="E70" s="12"/>
      <c r="F70" s="96"/>
      <c r="G70" s="409"/>
      <c r="H70" s="96"/>
      <c r="I70" s="409"/>
      <c r="J70" s="12"/>
      <c r="K70" s="96"/>
      <c r="L70" s="160"/>
    </row>
    <row r="71" spans="1:12" ht="22.5" thickBot="1" x14ac:dyDescent="0.55000000000000004">
      <c r="A71" s="455"/>
      <c r="B71" s="442" t="s">
        <v>161</v>
      </c>
      <c r="C71" s="475"/>
      <c r="D71" s="398"/>
      <c r="E71" s="21"/>
      <c r="F71" s="64"/>
      <c r="G71" s="398"/>
      <c r="H71" s="64"/>
      <c r="I71" s="398"/>
      <c r="J71" s="21"/>
      <c r="K71" s="64"/>
      <c r="L71" s="399"/>
    </row>
    <row r="72" spans="1:12" x14ac:dyDescent="0.5">
      <c r="A72" s="168"/>
      <c r="B72" s="167" t="s">
        <v>117</v>
      </c>
      <c r="C72" s="106">
        <v>550000</v>
      </c>
      <c r="D72" s="415"/>
      <c r="E72" s="4"/>
      <c r="F72" s="66"/>
      <c r="G72" s="389"/>
      <c r="H72" s="66"/>
      <c r="I72" s="389"/>
      <c r="J72" s="4"/>
      <c r="K72" s="66"/>
      <c r="L72" s="164"/>
    </row>
    <row r="73" spans="1:12" x14ac:dyDescent="0.5">
      <c r="A73" s="456">
        <v>51</v>
      </c>
      <c r="B73" s="158" t="s">
        <v>118</v>
      </c>
      <c r="C73" s="476"/>
      <c r="D73" s="390"/>
      <c r="E73" s="8"/>
      <c r="F73" s="56"/>
      <c r="G73" s="391"/>
      <c r="H73" s="56"/>
      <c r="I73" s="391"/>
      <c r="J73" s="8"/>
      <c r="K73" s="56"/>
      <c r="L73" s="158"/>
    </row>
    <row r="74" spans="1:12" ht="22.5" thickBot="1" x14ac:dyDescent="0.55000000000000004">
      <c r="A74" s="166"/>
      <c r="B74" s="457"/>
      <c r="C74" s="106"/>
      <c r="D74" s="458"/>
      <c r="E74" s="47"/>
      <c r="F74" s="65"/>
      <c r="G74" s="459"/>
      <c r="H74" s="65"/>
      <c r="I74" s="459"/>
      <c r="J74" s="47"/>
      <c r="K74" s="65"/>
      <c r="L74" s="457"/>
    </row>
    <row r="75" spans="1:12" ht="22.5" thickBot="1" x14ac:dyDescent="0.55000000000000004">
      <c r="A75" s="460"/>
      <c r="B75" s="461" t="s">
        <v>162</v>
      </c>
      <c r="C75" s="477"/>
      <c r="D75" s="413"/>
      <c r="E75" s="21"/>
      <c r="F75" s="64"/>
      <c r="G75" s="398"/>
      <c r="H75" s="64"/>
      <c r="I75" s="398"/>
      <c r="J75" s="21"/>
      <c r="K75" s="64"/>
      <c r="L75" s="399"/>
    </row>
    <row r="76" spans="1:12" ht="22.5" thickBot="1" x14ac:dyDescent="0.55000000000000004">
      <c r="A76" s="462"/>
      <c r="B76" s="463" t="s">
        <v>35</v>
      </c>
      <c r="C76" s="478"/>
      <c r="D76" s="413"/>
      <c r="E76" s="21"/>
      <c r="F76" s="64"/>
      <c r="G76" s="398"/>
      <c r="H76" s="64"/>
      <c r="I76" s="398"/>
      <c r="J76" s="21"/>
      <c r="K76" s="64"/>
      <c r="L76" s="399"/>
    </row>
    <row r="77" spans="1:12" x14ac:dyDescent="0.5">
      <c r="A77" s="170"/>
      <c r="B77" s="151" t="s">
        <v>119</v>
      </c>
      <c r="C77" s="118"/>
      <c r="D77" s="415"/>
      <c r="E77" s="4"/>
      <c r="F77" s="66"/>
      <c r="G77" s="389"/>
      <c r="H77" s="66"/>
      <c r="I77" s="389"/>
      <c r="J77" s="4"/>
      <c r="K77" s="66"/>
      <c r="L77" s="164"/>
    </row>
    <row r="78" spans="1:12" x14ac:dyDescent="0.5">
      <c r="A78" s="171"/>
      <c r="B78" s="172" t="s">
        <v>36</v>
      </c>
      <c r="C78" s="108">
        <v>541000</v>
      </c>
      <c r="D78" s="390"/>
      <c r="E78" s="8"/>
      <c r="F78" s="56"/>
      <c r="G78" s="391"/>
      <c r="H78" s="56"/>
      <c r="I78" s="391"/>
      <c r="J78" s="8"/>
      <c r="K78" s="56"/>
      <c r="L78" s="158"/>
    </row>
    <row r="79" spans="1:12" x14ac:dyDescent="0.5">
      <c r="A79" s="173">
        <v>52</v>
      </c>
      <c r="B79" s="153" t="s">
        <v>121</v>
      </c>
      <c r="C79" s="109">
        <v>410100</v>
      </c>
      <c r="D79" s="390"/>
      <c r="E79" s="8"/>
      <c r="F79" s="56"/>
      <c r="G79" s="391"/>
      <c r="H79" s="56"/>
      <c r="I79" s="391"/>
      <c r="J79" s="8"/>
      <c r="K79" s="56"/>
      <c r="L79" s="158"/>
    </row>
    <row r="80" spans="1:12" x14ac:dyDescent="0.5">
      <c r="A80" s="173">
        <v>53</v>
      </c>
      <c r="B80" s="153" t="s">
        <v>122</v>
      </c>
      <c r="C80" s="109">
        <v>410200</v>
      </c>
      <c r="D80" s="390"/>
      <c r="E80" s="8"/>
      <c r="F80" s="56"/>
      <c r="G80" s="391"/>
      <c r="H80" s="56"/>
      <c r="I80" s="391"/>
      <c r="J80" s="8"/>
      <c r="K80" s="56"/>
      <c r="L80" s="158"/>
    </row>
    <row r="81" spans="1:12" x14ac:dyDescent="0.5">
      <c r="A81" s="173">
        <v>54</v>
      </c>
      <c r="B81" s="153" t="s">
        <v>123</v>
      </c>
      <c r="C81" s="109">
        <v>410300</v>
      </c>
      <c r="D81" s="390"/>
      <c r="E81" s="8"/>
      <c r="F81" s="56"/>
      <c r="G81" s="391"/>
      <c r="H81" s="56"/>
      <c r="I81" s="391"/>
      <c r="J81" s="8"/>
      <c r="K81" s="56"/>
      <c r="L81" s="158"/>
    </row>
    <row r="82" spans="1:12" x14ac:dyDescent="0.5">
      <c r="A82" s="173">
        <v>55</v>
      </c>
      <c r="B82" s="153" t="s">
        <v>124</v>
      </c>
      <c r="C82" s="109">
        <v>410400</v>
      </c>
      <c r="D82" s="390"/>
      <c r="E82" s="8"/>
      <c r="F82" s="56"/>
      <c r="G82" s="391"/>
      <c r="H82" s="56"/>
      <c r="I82" s="391"/>
      <c r="J82" s="8"/>
      <c r="K82" s="56"/>
      <c r="L82" s="158"/>
    </row>
    <row r="83" spans="1:12" x14ac:dyDescent="0.5">
      <c r="A83" s="173">
        <v>56</v>
      </c>
      <c r="B83" s="153" t="s">
        <v>125</v>
      </c>
      <c r="C83" s="109">
        <v>410500</v>
      </c>
      <c r="D83" s="390"/>
      <c r="E83" s="8"/>
      <c r="F83" s="56"/>
      <c r="G83" s="391"/>
      <c r="H83" s="56"/>
      <c r="I83" s="391"/>
      <c r="J83" s="8"/>
      <c r="K83" s="56"/>
      <c r="L83" s="158"/>
    </row>
    <row r="84" spans="1:12" x14ac:dyDescent="0.5">
      <c r="A84" s="173">
        <v>57</v>
      </c>
      <c r="B84" s="153" t="s">
        <v>126</v>
      </c>
      <c r="C84" s="109">
        <v>410600</v>
      </c>
      <c r="D84" s="390"/>
      <c r="E84" s="8"/>
      <c r="F84" s="56"/>
      <c r="G84" s="391"/>
      <c r="H84" s="56"/>
      <c r="I84" s="391"/>
      <c r="J84" s="8"/>
      <c r="K84" s="56"/>
      <c r="L84" s="158"/>
    </row>
    <row r="85" spans="1:12" x14ac:dyDescent="0.5">
      <c r="A85" s="173">
        <v>58</v>
      </c>
      <c r="B85" s="153" t="s">
        <v>127</v>
      </c>
      <c r="C85" s="109">
        <v>410700</v>
      </c>
      <c r="D85" s="390"/>
      <c r="E85" s="8"/>
      <c r="F85" s="56"/>
      <c r="G85" s="391"/>
      <c r="H85" s="56"/>
      <c r="I85" s="391"/>
      <c r="J85" s="8"/>
      <c r="K85" s="56"/>
      <c r="L85" s="158"/>
    </row>
    <row r="86" spans="1:12" x14ac:dyDescent="0.5">
      <c r="A86" s="173">
        <v>59</v>
      </c>
      <c r="B86" s="153" t="s">
        <v>128</v>
      </c>
      <c r="C86" s="109">
        <v>410800</v>
      </c>
      <c r="D86" s="390"/>
      <c r="E86" s="8"/>
      <c r="F86" s="56"/>
      <c r="G86" s="391"/>
      <c r="H86" s="56"/>
      <c r="I86" s="391"/>
      <c r="J86" s="8"/>
      <c r="K86" s="56"/>
      <c r="L86" s="158"/>
    </row>
    <row r="87" spans="1:12" x14ac:dyDescent="0.5">
      <c r="A87" s="173">
        <v>60</v>
      </c>
      <c r="B87" s="153" t="s">
        <v>129</v>
      </c>
      <c r="C87" s="109">
        <v>410900</v>
      </c>
      <c r="D87" s="390"/>
      <c r="E87" s="8"/>
      <c r="F87" s="56"/>
      <c r="G87" s="391"/>
      <c r="H87" s="56"/>
      <c r="I87" s="391"/>
      <c r="J87" s="8"/>
      <c r="K87" s="56"/>
      <c r="L87" s="158"/>
    </row>
    <row r="88" spans="1:12" x14ac:dyDescent="0.5">
      <c r="A88" s="173">
        <v>61</v>
      </c>
      <c r="B88" s="153" t="s">
        <v>130</v>
      </c>
      <c r="C88" s="109">
        <v>411000</v>
      </c>
      <c r="D88" s="390"/>
      <c r="E88" s="8"/>
      <c r="F88" s="56"/>
      <c r="G88" s="391"/>
      <c r="H88" s="56"/>
      <c r="I88" s="391"/>
      <c r="J88" s="8"/>
      <c r="K88" s="56"/>
      <c r="L88" s="158"/>
    </row>
    <row r="89" spans="1:12" x14ac:dyDescent="0.5">
      <c r="A89" s="173">
        <v>62</v>
      </c>
      <c r="B89" s="153" t="s">
        <v>131</v>
      </c>
      <c r="C89" s="109">
        <v>411100</v>
      </c>
      <c r="D89" s="390"/>
      <c r="E89" s="8"/>
      <c r="F89" s="56"/>
      <c r="G89" s="391"/>
      <c r="H89" s="56"/>
      <c r="I89" s="391"/>
      <c r="J89" s="8"/>
      <c r="K89" s="56"/>
      <c r="L89" s="158"/>
    </row>
    <row r="90" spans="1:12" x14ac:dyDescent="0.5">
      <c r="A90" s="173">
        <v>63</v>
      </c>
      <c r="B90" s="153" t="s">
        <v>132</v>
      </c>
      <c r="C90" s="109">
        <v>411200</v>
      </c>
      <c r="D90" s="390"/>
      <c r="E90" s="8"/>
      <c r="F90" s="56"/>
      <c r="G90" s="391"/>
      <c r="H90" s="56"/>
      <c r="I90" s="391"/>
      <c r="J90" s="8"/>
      <c r="K90" s="56"/>
      <c r="L90" s="158"/>
    </row>
    <row r="91" spans="1:12" x14ac:dyDescent="0.5">
      <c r="A91" s="173">
        <v>64</v>
      </c>
      <c r="B91" s="153" t="s">
        <v>133</v>
      </c>
      <c r="C91" s="109">
        <v>411300</v>
      </c>
      <c r="D91" s="390"/>
      <c r="E91" s="8"/>
      <c r="F91" s="56"/>
      <c r="G91" s="391"/>
      <c r="H91" s="56"/>
      <c r="I91" s="391"/>
      <c r="J91" s="8"/>
      <c r="K91" s="56"/>
      <c r="L91" s="158"/>
    </row>
    <row r="92" spans="1:12" x14ac:dyDescent="0.5">
      <c r="A92" s="173">
        <v>65</v>
      </c>
      <c r="B92" s="153" t="s">
        <v>134</v>
      </c>
      <c r="C92" s="109">
        <v>411400</v>
      </c>
      <c r="D92" s="390"/>
      <c r="E92" s="8"/>
      <c r="F92" s="56"/>
      <c r="G92" s="391"/>
      <c r="H92" s="56"/>
      <c r="I92" s="391"/>
      <c r="J92" s="8"/>
      <c r="K92" s="56"/>
      <c r="L92" s="158"/>
    </row>
    <row r="93" spans="1:12" x14ac:dyDescent="0.5">
      <c r="A93" s="173">
        <v>66</v>
      </c>
      <c r="B93" s="153" t="s">
        <v>135</v>
      </c>
      <c r="C93" s="109">
        <v>411500</v>
      </c>
      <c r="D93" s="390"/>
      <c r="E93" s="8"/>
      <c r="F93" s="56"/>
      <c r="G93" s="391"/>
      <c r="H93" s="56"/>
      <c r="I93" s="391"/>
      <c r="J93" s="8"/>
      <c r="K93" s="56"/>
      <c r="L93" s="158"/>
    </row>
    <row r="94" spans="1:12" x14ac:dyDescent="0.5">
      <c r="A94" s="173">
        <v>67</v>
      </c>
      <c r="B94" s="153" t="s">
        <v>136</v>
      </c>
      <c r="C94" s="109">
        <v>411600</v>
      </c>
      <c r="D94" s="390"/>
      <c r="E94" s="8"/>
      <c r="F94" s="56"/>
      <c r="G94" s="391"/>
      <c r="H94" s="56"/>
      <c r="I94" s="391"/>
      <c r="J94" s="8"/>
      <c r="K94" s="56"/>
      <c r="L94" s="158"/>
    </row>
    <row r="95" spans="1:12" x14ac:dyDescent="0.5">
      <c r="A95" s="173">
        <v>68</v>
      </c>
      <c r="B95" s="153" t="s">
        <v>137</v>
      </c>
      <c r="C95" s="109">
        <v>411700</v>
      </c>
      <c r="D95" s="390"/>
      <c r="E95" s="8"/>
      <c r="F95" s="56"/>
      <c r="G95" s="391"/>
      <c r="H95" s="56"/>
      <c r="I95" s="391"/>
      <c r="J95" s="8"/>
      <c r="K95" s="56"/>
      <c r="L95" s="158"/>
    </row>
    <row r="96" spans="1:12" ht="22.5" thickBot="1" x14ac:dyDescent="0.55000000000000004">
      <c r="A96" s="173">
        <v>69</v>
      </c>
      <c r="B96" s="155" t="s">
        <v>138</v>
      </c>
      <c r="C96" s="109">
        <v>411800</v>
      </c>
      <c r="D96" s="408"/>
      <c r="E96" s="12"/>
      <c r="F96" s="96"/>
      <c r="G96" s="409"/>
      <c r="H96" s="96"/>
      <c r="I96" s="409"/>
      <c r="J96" s="12"/>
      <c r="K96" s="96"/>
      <c r="L96" s="160"/>
    </row>
    <row r="97" spans="1:12" ht="22.5" thickBot="1" x14ac:dyDescent="0.55000000000000004">
      <c r="A97" s="464"/>
      <c r="B97" s="465" t="s">
        <v>140</v>
      </c>
      <c r="C97" s="479"/>
      <c r="D97" s="413"/>
      <c r="E97" s="21"/>
      <c r="F97" s="64"/>
      <c r="G97" s="398"/>
      <c r="H97" s="64"/>
      <c r="I97" s="398"/>
      <c r="J97" s="21"/>
      <c r="K97" s="64"/>
      <c r="L97" s="399"/>
    </row>
    <row r="98" spans="1:12" x14ac:dyDescent="0.5">
      <c r="A98" s="166"/>
      <c r="B98" s="176" t="s">
        <v>37</v>
      </c>
      <c r="C98" s="106">
        <v>542000</v>
      </c>
      <c r="D98" s="415"/>
      <c r="E98" s="4"/>
      <c r="F98" s="66"/>
      <c r="G98" s="389"/>
      <c r="H98" s="66"/>
      <c r="I98" s="389"/>
      <c r="J98" s="4"/>
      <c r="K98" s="66"/>
      <c r="L98" s="164"/>
    </row>
    <row r="99" spans="1:12" ht="22.5" thickBot="1" x14ac:dyDescent="0.55000000000000004">
      <c r="A99" s="173">
        <v>70</v>
      </c>
      <c r="B99" s="177" t="s">
        <v>139</v>
      </c>
      <c r="C99" s="109"/>
      <c r="D99" s="408"/>
      <c r="E99" s="12"/>
      <c r="F99" s="96"/>
      <c r="G99" s="409"/>
      <c r="H99" s="96"/>
      <c r="I99" s="409"/>
      <c r="J99" s="12"/>
      <c r="K99" s="96"/>
      <c r="L99" s="160"/>
    </row>
    <row r="100" spans="1:12" ht="22.5" thickBot="1" x14ac:dyDescent="0.55000000000000004">
      <c r="A100" s="174"/>
      <c r="B100" s="175" t="s">
        <v>141</v>
      </c>
      <c r="C100" s="120"/>
      <c r="D100" s="413"/>
      <c r="E100" s="21"/>
      <c r="F100" s="64"/>
      <c r="G100" s="398"/>
      <c r="H100" s="64"/>
      <c r="I100" s="398"/>
      <c r="J100" s="21"/>
      <c r="K100" s="64"/>
      <c r="L100" s="399"/>
    </row>
    <row r="101" spans="1:12" ht="22.5" thickBot="1" x14ac:dyDescent="0.55000000000000004">
      <c r="A101" s="466"/>
      <c r="B101" s="98" t="s">
        <v>38</v>
      </c>
      <c r="C101" s="121"/>
      <c r="D101" s="413"/>
      <c r="E101" s="21"/>
      <c r="F101" s="64"/>
      <c r="G101" s="398"/>
      <c r="H101" s="64"/>
      <c r="I101" s="398"/>
      <c r="J101" s="21"/>
      <c r="K101" s="64"/>
      <c r="L101" s="399"/>
    </row>
    <row r="102" spans="1:12" x14ac:dyDescent="0.5">
      <c r="A102" s="170"/>
      <c r="B102" s="151" t="s">
        <v>39</v>
      </c>
      <c r="C102" s="107">
        <v>510000</v>
      </c>
      <c r="D102" s="415"/>
      <c r="E102" s="4"/>
      <c r="F102" s="66"/>
      <c r="G102" s="389"/>
      <c r="H102" s="66"/>
      <c r="I102" s="389"/>
      <c r="J102" s="4"/>
      <c r="K102" s="66"/>
      <c r="L102" s="164"/>
    </row>
    <row r="103" spans="1:12" x14ac:dyDescent="0.5">
      <c r="A103" s="171">
        <v>71</v>
      </c>
      <c r="B103" s="158" t="s">
        <v>142</v>
      </c>
      <c r="C103" s="108">
        <v>110100</v>
      </c>
      <c r="D103" s="390"/>
      <c r="E103" s="8"/>
      <c r="F103" s="56"/>
      <c r="G103" s="391"/>
      <c r="H103" s="56"/>
      <c r="I103" s="391"/>
      <c r="J103" s="8"/>
      <c r="K103" s="56"/>
      <c r="L103" s="158"/>
    </row>
    <row r="104" spans="1:12" x14ac:dyDescent="0.5">
      <c r="A104" s="171">
        <v>72</v>
      </c>
      <c r="B104" s="158" t="s">
        <v>143</v>
      </c>
      <c r="C104" s="108">
        <v>110200</v>
      </c>
      <c r="D104" s="390"/>
      <c r="E104" s="8"/>
      <c r="F104" s="56"/>
      <c r="G104" s="391"/>
      <c r="H104" s="56"/>
      <c r="I104" s="391"/>
      <c r="J104" s="8"/>
      <c r="K104" s="56"/>
      <c r="L104" s="158"/>
    </row>
    <row r="105" spans="1:12" x14ac:dyDescent="0.5">
      <c r="A105" s="171">
        <v>73</v>
      </c>
      <c r="B105" s="158" t="s">
        <v>144</v>
      </c>
      <c r="C105" s="108">
        <v>110300</v>
      </c>
      <c r="D105" s="390"/>
      <c r="E105" s="8"/>
      <c r="F105" s="56"/>
      <c r="G105" s="391"/>
      <c r="H105" s="56"/>
      <c r="I105" s="391"/>
      <c r="J105" s="8"/>
      <c r="K105" s="56"/>
      <c r="L105" s="158"/>
    </row>
    <row r="106" spans="1:12" x14ac:dyDescent="0.5">
      <c r="A106" s="171">
        <v>74</v>
      </c>
      <c r="B106" s="158" t="s">
        <v>157</v>
      </c>
      <c r="C106" s="108">
        <v>110400</v>
      </c>
      <c r="D106" s="390"/>
      <c r="E106" s="8"/>
      <c r="F106" s="56"/>
      <c r="G106" s="391"/>
      <c r="H106" s="56"/>
      <c r="I106" s="391"/>
      <c r="J106" s="8"/>
      <c r="K106" s="56"/>
      <c r="L106" s="158"/>
    </row>
    <row r="107" spans="1:12" x14ac:dyDescent="0.5">
      <c r="A107" s="171">
        <v>75</v>
      </c>
      <c r="B107" s="158" t="s">
        <v>158</v>
      </c>
      <c r="C107" s="108">
        <v>110500</v>
      </c>
      <c r="D107" s="390"/>
      <c r="E107" s="8"/>
      <c r="F107" s="56"/>
      <c r="G107" s="391"/>
      <c r="H107" s="56"/>
      <c r="I107" s="391"/>
      <c r="J107" s="8"/>
      <c r="K107" s="56"/>
      <c r="L107" s="158"/>
    </row>
    <row r="108" spans="1:12" x14ac:dyDescent="0.5">
      <c r="A108" s="171">
        <v>76</v>
      </c>
      <c r="B108" s="158" t="s">
        <v>159</v>
      </c>
      <c r="C108" s="108">
        <v>110600</v>
      </c>
      <c r="D108" s="390"/>
      <c r="E108" s="8"/>
      <c r="F108" s="56"/>
      <c r="G108" s="391"/>
      <c r="H108" s="56"/>
      <c r="I108" s="391"/>
      <c r="J108" s="8"/>
      <c r="K108" s="56"/>
      <c r="L108" s="158"/>
    </row>
    <row r="109" spans="1:12" x14ac:dyDescent="0.5">
      <c r="A109" s="171">
        <v>77</v>
      </c>
      <c r="B109" s="158" t="s">
        <v>145</v>
      </c>
      <c r="C109" s="108">
        <v>110700</v>
      </c>
      <c r="D109" s="390"/>
      <c r="E109" s="8"/>
      <c r="F109" s="56"/>
      <c r="G109" s="391"/>
      <c r="H109" s="56"/>
      <c r="I109" s="391"/>
      <c r="J109" s="8"/>
      <c r="K109" s="56"/>
      <c r="L109" s="158"/>
    </row>
    <row r="110" spans="1:12" x14ac:dyDescent="0.5">
      <c r="A110" s="171">
        <v>78</v>
      </c>
      <c r="B110" s="158" t="s">
        <v>146</v>
      </c>
      <c r="C110" s="108">
        <v>110800</v>
      </c>
      <c r="D110" s="390"/>
      <c r="E110" s="8"/>
      <c r="F110" s="56"/>
      <c r="G110" s="391"/>
      <c r="H110" s="56"/>
      <c r="I110" s="391"/>
      <c r="J110" s="8"/>
      <c r="K110" s="56"/>
      <c r="L110" s="158"/>
    </row>
    <row r="111" spans="1:12" x14ac:dyDescent="0.5">
      <c r="A111" s="171">
        <v>79</v>
      </c>
      <c r="B111" s="158" t="s">
        <v>147</v>
      </c>
      <c r="C111" s="108">
        <v>110900</v>
      </c>
      <c r="D111" s="390"/>
      <c r="E111" s="8"/>
      <c r="F111" s="56"/>
      <c r="G111" s="391"/>
      <c r="H111" s="56"/>
      <c r="I111" s="391"/>
      <c r="J111" s="8"/>
      <c r="K111" s="56"/>
      <c r="L111" s="158"/>
    </row>
    <row r="112" spans="1:12" x14ac:dyDescent="0.5">
      <c r="A112" s="171">
        <v>80</v>
      </c>
      <c r="B112" s="158" t="s">
        <v>148</v>
      </c>
      <c r="C112" s="108">
        <v>111000</v>
      </c>
      <c r="D112" s="390"/>
      <c r="E112" s="8"/>
      <c r="F112" s="56"/>
      <c r="G112" s="391"/>
      <c r="H112" s="56"/>
      <c r="I112" s="391"/>
      <c r="J112" s="8"/>
      <c r="K112" s="56"/>
      <c r="L112" s="158"/>
    </row>
    <row r="113" spans="1:12" x14ac:dyDescent="0.5">
      <c r="A113" s="171">
        <v>81</v>
      </c>
      <c r="B113" s="158" t="s">
        <v>149</v>
      </c>
      <c r="C113" s="108">
        <v>111100</v>
      </c>
      <c r="D113" s="390"/>
      <c r="E113" s="8"/>
      <c r="F113" s="56"/>
      <c r="G113" s="391"/>
      <c r="H113" s="56"/>
      <c r="I113" s="391"/>
      <c r="J113" s="8"/>
      <c r="K113" s="56"/>
      <c r="L113" s="158"/>
    </row>
    <row r="114" spans="1:12" x14ac:dyDescent="0.5">
      <c r="A114" s="171">
        <v>82</v>
      </c>
      <c r="B114" s="158" t="s">
        <v>150</v>
      </c>
      <c r="C114" s="108">
        <v>111200</v>
      </c>
      <c r="D114" s="390"/>
      <c r="E114" s="8"/>
      <c r="F114" s="56"/>
      <c r="G114" s="391"/>
      <c r="H114" s="56"/>
      <c r="I114" s="391"/>
      <c r="J114" s="8"/>
      <c r="K114" s="56"/>
      <c r="L114" s="158"/>
    </row>
    <row r="115" spans="1:12" x14ac:dyDescent="0.5">
      <c r="A115" s="171">
        <v>83</v>
      </c>
      <c r="B115" s="158" t="s">
        <v>151</v>
      </c>
      <c r="C115" s="108">
        <v>120100</v>
      </c>
      <c r="D115" s="390"/>
      <c r="E115" s="8"/>
      <c r="F115" s="56"/>
      <c r="G115" s="391"/>
      <c r="H115" s="56"/>
      <c r="I115" s="391"/>
      <c r="J115" s="8"/>
      <c r="K115" s="56"/>
      <c r="L115" s="158"/>
    </row>
    <row r="116" spans="1:12" x14ac:dyDescent="0.5">
      <c r="A116" s="171">
        <v>84</v>
      </c>
      <c r="B116" s="165" t="s">
        <v>152</v>
      </c>
      <c r="C116" s="108">
        <v>120200</v>
      </c>
      <c r="D116" s="390"/>
      <c r="E116" s="8"/>
      <c r="F116" s="56"/>
      <c r="G116" s="391"/>
      <c r="H116" s="56"/>
      <c r="I116" s="391"/>
      <c r="J116" s="8"/>
      <c r="K116" s="56"/>
      <c r="L116" s="158"/>
    </row>
    <row r="117" spans="1:12" x14ac:dyDescent="0.5">
      <c r="A117" s="171">
        <v>85</v>
      </c>
      <c r="B117" s="158" t="s">
        <v>153</v>
      </c>
      <c r="C117" s="108">
        <v>120300</v>
      </c>
      <c r="D117" s="390"/>
      <c r="E117" s="8"/>
      <c r="F117" s="56"/>
      <c r="G117" s="391"/>
      <c r="H117" s="56"/>
      <c r="I117" s="391"/>
      <c r="J117" s="8"/>
      <c r="K117" s="56"/>
      <c r="L117" s="158"/>
    </row>
    <row r="118" spans="1:12" x14ac:dyDescent="0.5">
      <c r="A118" s="171">
        <v>86</v>
      </c>
      <c r="B118" s="158" t="s">
        <v>154</v>
      </c>
      <c r="C118" s="108">
        <v>120600</v>
      </c>
      <c r="D118" s="390"/>
      <c r="E118" s="8"/>
      <c r="F118" s="56"/>
      <c r="G118" s="391"/>
      <c r="H118" s="56"/>
      <c r="I118" s="391"/>
      <c r="J118" s="8"/>
      <c r="K118" s="56"/>
      <c r="L118" s="158"/>
    </row>
    <row r="119" spans="1:12" x14ac:dyDescent="0.5">
      <c r="A119" s="171">
        <v>87</v>
      </c>
      <c r="B119" s="158" t="s">
        <v>155</v>
      </c>
      <c r="C119" s="108">
        <v>120700</v>
      </c>
      <c r="D119" s="390"/>
      <c r="E119" s="8"/>
      <c r="F119" s="56"/>
      <c r="G119" s="391"/>
      <c r="H119" s="56"/>
      <c r="I119" s="391"/>
      <c r="J119" s="8"/>
      <c r="K119" s="56"/>
      <c r="L119" s="158"/>
    </row>
    <row r="120" spans="1:12" ht="22.5" thickBot="1" x14ac:dyDescent="0.55000000000000004">
      <c r="A120" s="166">
        <v>88</v>
      </c>
      <c r="B120" s="160" t="s">
        <v>156</v>
      </c>
      <c r="C120" s="106">
        <v>120900</v>
      </c>
      <c r="D120" s="408"/>
      <c r="E120" s="12"/>
      <c r="F120" s="96"/>
      <c r="G120" s="409"/>
      <c r="H120" s="96"/>
      <c r="I120" s="409"/>
      <c r="J120" s="12"/>
      <c r="K120" s="96"/>
      <c r="L120" s="160"/>
    </row>
    <row r="121" spans="1:12" ht="22.5" thickBot="1" x14ac:dyDescent="0.55000000000000004">
      <c r="A121" s="178"/>
      <c r="B121" s="179" t="s">
        <v>160</v>
      </c>
      <c r="C121" s="105"/>
      <c r="D121" s="413"/>
      <c r="E121" s="21"/>
      <c r="F121" s="64"/>
      <c r="G121" s="398"/>
      <c r="H121" s="64"/>
      <c r="I121" s="398"/>
      <c r="J121" s="21"/>
      <c r="K121" s="64"/>
      <c r="L121" s="399"/>
    </row>
    <row r="122" spans="1:12" ht="22.5" thickBot="1" x14ac:dyDescent="0.55000000000000004">
      <c r="A122" s="467"/>
      <c r="B122" s="100" t="s">
        <v>250</v>
      </c>
      <c r="C122" s="122"/>
      <c r="D122" s="413"/>
      <c r="E122" s="21"/>
      <c r="F122" s="64"/>
      <c r="G122" s="398"/>
      <c r="H122" s="64"/>
      <c r="I122" s="398"/>
      <c r="J122" s="21"/>
      <c r="K122" s="64"/>
      <c r="L122" s="399"/>
    </row>
  </sheetData>
  <mergeCells count="9">
    <mergeCell ref="A1:L1"/>
    <mergeCell ref="A2:A3"/>
    <mergeCell ref="C2:C3"/>
    <mergeCell ref="I4:K4"/>
    <mergeCell ref="D4:F4"/>
    <mergeCell ref="G4:H4"/>
    <mergeCell ref="D2:H3"/>
    <mergeCell ref="I2:K3"/>
    <mergeCell ref="L2:L5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0"/>
  <sheetViews>
    <sheetView view="pageBreakPreview" topLeftCell="A115" zoomScale="86" zoomScaleSheetLayoutView="86" workbookViewId="0">
      <selection activeCell="A7" sqref="A7:XFD14"/>
    </sheetView>
  </sheetViews>
  <sheetFormatPr defaultRowHeight="21.75" x14ac:dyDescent="0.5"/>
  <cols>
    <col min="1" max="1" width="3.28515625" style="580" customWidth="1"/>
    <col min="2" max="2" width="22.42578125" style="1" customWidth="1"/>
    <col min="3" max="3" width="8.140625" style="550" customWidth="1"/>
    <col min="4" max="4" width="11.5703125" style="45" customWidth="1"/>
    <col min="5" max="5" width="11.140625" style="1" customWidth="1"/>
    <col min="6" max="6" width="15.140625" style="1" customWidth="1"/>
    <col min="7" max="7" width="11.7109375" style="362" customWidth="1"/>
    <col min="8" max="8" width="9.85546875" style="1" customWidth="1"/>
    <col min="9" max="243" width="9.140625" style="1"/>
    <col min="244" max="244" width="4.140625" style="1" customWidth="1"/>
    <col min="245" max="245" width="26.5703125" style="1" customWidth="1"/>
    <col min="246" max="246" width="4.7109375" style="1" customWidth="1"/>
    <col min="247" max="248" width="10.140625" style="1" customWidth="1"/>
    <col min="249" max="249" width="10.7109375" style="1" customWidth="1"/>
    <col min="250" max="252" width="10.140625" style="1" customWidth="1"/>
    <col min="253" max="253" width="10.28515625" style="1" customWidth="1"/>
    <col min="254" max="254" width="10.140625" style="1" customWidth="1"/>
    <col min="255" max="255" width="10" style="1" customWidth="1"/>
    <col min="256" max="256" width="10.28515625" style="1" customWidth="1"/>
    <col min="257" max="259" width="9.140625" style="1"/>
    <col min="260" max="260" width="9.28515625" style="1" customWidth="1"/>
    <col min="261" max="499" width="9.140625" style="1"/>
    <col min="500" max="500" width="4.140625" style="1" customWidth="1"/>
    <col min="501" max="501" width="26.5703125" style="1" customWidth="1"/>
    <col min="502" max="502" width="4.7109375" style="1" customWidth="1"/>
    <col min="503" max="504" width="10.140625" style="1" customWidth="1"/>
    <col min="505" max="505" width="10.7109375" style="1" customWidth="1"/>
    <col min="506" max="508" width="10.140625" style="1" customWidth="1"/>
    <col min="509" max="509" width="10.28515625" style="1" customWidth="1"/>
    <col min="510" max="510" width="10.140625" style="1" customWidth="1"/>
    <col min="511" max="511" width="10" style="1" customWidth="1"/>
    <col min="512" max="512" width="10.28515625" style="1" customWidth="1"/>
    <col min="513" max="515" width="9.140625" style="1"/>
    <col min="516" max="516" width="9.28515625" style="1" customWidth="1"/>
    <col min="517" max="755" width="9.140625" style="1"/>
    <col min="756" max="756" width="4.140625" style="1" customWidth="1"/>
    <col min="757" max="757" width="26.5703125" style="1" customWidth="1"/>
    <col min="758" max="758" width="4.7109375" style="1" customWidth="1"/>
    <col min="759" max="760" width="10.140625" style="1" customWidth="1"/>
    <col min="761" max="761" width="10.7109375" style="1" customWidth="1"/>
    <col min="762" max="764" width="10.140625" style="1" customWidth="1"/>
    <col min="765" max="765" width="10.28515625" style="1" customWidth="1"/>
    <col min="766" max="766" width="10.140625" style="1" customWidth="1"/>
    <col min="767" max="767" width="10" style="1" customWidth="1"/>
    <col min="768" max="768" width="10.28515625" style="1" customWidth="1"/>
    <col min="769" max="771" width="9.140625" style="1"/>
    <col min="772" max="772" width="9.28515625" style="1" customWidth="1"/>
    <col min="773" max="1011" width="9.140625" style="1"/>
    <col min="1012" max="1012" width="4.140625" style="1" customWidth="1"/>
    <col min="1013" max="1013" width="26.5703125" style="1" customWidth="1"/>
    <col min="1014" max="1014" width="4.7109375" style="1" customWidth="1"/>
    <col min="1015" max="1016" width="10.140625" style="1" customWidth="1"/>
    <col min="1017" max="1017" width="10.7109375" style="1" customWidth="1"/>
    <col min="1018" max="1020" width="10.140625" style="1" customWidth="1"/>
    <col min="1021" max="1021" width="10.28515625" style="1" customWidth="1"/>
    <col min="1022" max="1022" width="10.140625" style="1" customWidth="1"/>
    <col min="1023" max="1023" width="10" style="1" customWidth="1"/>
    <col min="1024" max="1024" width="10.28515625" style="1" customWidth="1"/>
    <col min="1025" max="1027" width="9.140625" style="1"/>
    <col min="1028" max="1028" width="9.28515625" style="1" customWidth="1"/>
    <col min="1029" max="1267" width="9.140625" style="1"/>
    <col min="1268" max="1268" width="4.140625" style="1" customWidth="1"/>
    <col min="1269" max="1269" width="26.5703125" style="1" customWidth="1"/>
    <col min="1270" max="1270" width="4.7109375" style="1" customWidth="1"/>
    <col min="1271" max="1272" width="10.140625" style="1" customWidth="1"/>
    <col min="1273" max="1273" width="10.7109375" style="1" customWidth="1"/>
    <col min="1274" max="1276" width="10.140625" style="1" customWidth="1"/>
    <col min="1277" max="1277" width="10.28515625" style="1" customWidth="1"/>
    <col min="1278" max="1278" width="10.140625" style="1" customWidth="1"/>
    <col min="1279" max="1279" width="10" style="1" customWidth="1"/>
    <col min="1280" max="1280" width="10.28515625" style="1" customWidth="1"/>
    <col min="1281" max="1283" width="9.140625" style="1"/>
    <col min="1284" max="1284" width="9.28515625" style="1" customWidth="1"/>
    <col min="1285" max="1523" width="9.140625" style="1"/>
    <col min="1524" max="1524" width="4.140625" style="1" customWidth="1"/>
    <col min="1525" max="1525" width="26.5703125" style="1" customWidth="1"/>
    <col min="1526" max="1526" width="4.7109375" style="1" customWidth="1"/>
    <col min="1527" max="1528" width="10.140625" style="1" customWidth="1"/>
    <col min="1529" max="1529" width="10.7109375" style="1" customWidth="1"/>
    <col min="1530" max="1532" width="10.140625" style="1" customWidth="1"/>
    <col min="1533" max="1533" width="10.28515625" style="1" customWidth="1"/>
    <col min="1534" max="1534" width="10.140625" style="1" customWidth="1"/>
    <col min="1535" max="1535" width="10" style="1" customWidth="1"/>
    <col min="1536" max="1536" width="10.28515625" style="1" customWidth="1"/>
    <col min="1537" max="1539" width="9.140625" style="1"/>
    <col min="1540" max="1540" width="9.28515625" style="1" customWidth="1"/>
    <col min="1541" max="1779" width="9.140625" style="1"/>
    <col min="1780" max="1780" width="4.140625" style="1" customWidth="1"/>
    <col min="1781" max="1781" width="26.5703125" style="1" customWidth="1"/>
    <col min="1782" max="1782" width="4.7109375" style="1" customWidth="1"/>
    <col min="1783" max="1784" width="10.140625" style="1" customWidth="1"/>
    <col min="1785" max="1785" width="10.7109375" style="1" customWidth="1"/>
    <col min="1786" max="1788" width="10.140625" style="1" customWidth="1"/>
    <col min="1789" max="1789" width="10.28515625" style="1" customWidth="1"/>
    <col min="1790" max="1790" width="10.140625" style="1" customWidth="1"/>
    <col min="1791" max="1791" width="10" style="1" customWidth="1"/>
    <col min="1792" max="1792" width="10.28515625" style="1" customWidth="1"/>
    <col min="1793" max="1795" width="9.140625" style="1"/>
    <col min="1796" max="1796" width="9.28515625" style="1" customWidth="1"/>
    <col min="1797" max="2035" width="9.140625" style="1"/>
    <col min="2036" max="2036" width="4.140625" style="1" customWidth="1"/>
    <col min="2037" max="2037" width="26.5703125" style="1" customWidth="1"/>
    <col min="2038" max="2038" width="4.7109375" style="1" customWidth="1"/>
    <col min="2039" max="2040" width="10.140625" style="1" customWidth="1"/>
    <col min="2041" max="2041" width="10.7109375" style="1" customWidth="1"/>
    <col min="2042" max="2044" width="10.140625" style="1" customWidth="1"/>
    <col min="2045" max="2045" width="10.28515625" style="1" customWidth="1"/>
    <col min="2046" max="2046" width="10.140625" style="1" customWidth="1"/>
    <col min="2047" max="2047" width="10" style="1" customWidth="1"/>
    <col min="2048" max="2048" width="10.28515625" style="1" customWidth="1"/>
    <col min="2049" max="2051" width="9.140625" style="1"/>
    <col min="2052" max="2052" width="9.28515625" style="1" customWidth="1"/>
    <col min="2053" max="2291" width="9.140625" style="1"/>
    <col min="2292" max="2292" width="4.140625" style="1" customWidth="1"/>
    <col min="2293" max="2293" width="26.5703125" style="1" customWidth="1"/>
    <col min="2294" max="2294" width="4.7109375" style="1" customWidth="1"/>
    <col min="2295" max="2296" width="10.140625" style="1" customWidth="1"/>
    <col min="2297" max="2297" width="10.7109375" style="1" customWidth="1"/>
    <col min="2298" max="2300" width="10.140625" style="1" customWidth="1"/>
    <col min="2301" max="2301" width="10.28515625" style="1" customWidth="1"/>
    <col min="2302" max="2302" width="10.140625" style="1" customWidth="1"/>
    <col min="2303" max="2303" width="10" style="1" customWidth="1"/>
    <col min="2304" max="2304" width="10.28515625" style="1" customWidth="1"/>
    <col min="2305" max="2307" width="9.140625" style="1"/>
    <col min="2308" max="2308" width="9.28515625" style="1" customWidth="1"/>
    <col min="2309" max="2547" width="9.140625" style="1"/>
    <col min="2548" max="2548" width="4.140625" style="1" customWidth="1"/>
    <col min="2549" max="2549" width="26.5703125" style="1" customWidth="1"/>
    <col min="2550" max="2550" width="4.7109375" style="1" customWidth="1"/>
    <col min="2551" max="2552" width="10.140625" style="1" customWidth="1"/>
    <col min="2553" max="2553" width="10.7109375" style="1" customWidth="1"/>
    <col min="2554" max="2556" width="10.140625" style="1" customWidth="1"/>
    <col min="2557" max="2557" width="10.28515625" style="1" customWidth="1"/>
    <col min="2558" max="2558" width="10.140625" style="1" customWidth="1"/>
    <col min="2559" max="2559" width="10" style="1" customWidth="1"/>
    <col min="2560" max="2560" width="10.28515625" style="1" customWidth="1"/>
    <col min="2561" max="2563" width="9.140625" style="1"/>
    <col min="2564" max="2564" width="9.28515625" style="1" customWidth="1"/>
    <col min="2565" max="2803" width="9.140625" style="1"/>
    <col min="2804" max="2804" width="4.140625" style="1" customWidth="1"/>
    <col min="2805" max="2805" width="26.5703125" style="1" customWidth="1"/>
    <col min="2806" max="2806" width="4.7109375" style="1" customWidth="1"/>
    <col min="2807" max="2808" width="10.140625" style="1" customWidth="1"/>
    <col min="2809" max="2809" width="10.7109375" style="1" customWidth="1"/>
    <col min="2810" max="2812" width="10.140625" style="1" customWidth="1"/>
    <col min="2813" max="2813" width="10.28515625" style="1" customWidth="1"/>
    <col min="2814" max="2814" width="10.140625" style="1" customWidth="1"/>
    <col min="2815" max="2815" width="10" style="1" customWidth="1"/>
    <col min="2816" max="2816" width="10.28515625" style="1" customWidth="1"/>
    <col min="2817" max="2819" width="9.140625" style="1"/>
    <col min="2820" max="2820" width="9.28515625" style="1" customWidth="1"/>
    <col min="2821" max="3059" width="9.140625" style="1"/>
    <col min="3060" max="3060" width="4.140625" style="1" customWidth="1"/>
    <col min="3061" max="3061" width="26.5703125" style="1" customWidth="1"/>
    <col min="3062" max="3062" width="4.7109375" style="1" customWidth="1"/>
    <col min="3063" max="3064" width="10.140625" style="1" customWidth="1"/>
    <col min="3065" max="3065" width="10.7109375" style="1" customWidth="1"/>
    <col min="3066" max="3068" width="10.140625" style="1" customWidth="1"/>
    <col min="3069" max="3069" width="10.28515625" style="1" customWidth="1"/>
    <col min="3070" max="3070" width="10.140625" style="1" customWidth="1"/>
    <col min="3071" max="3071" width="10" style="1" customWidth="1"/>
    <col min="3072" max="3072" width="10.28515625" style="1" customWidth="1"/>
    <col min="3073" max="3075" width="9.140625" style="1"/>
    <col min="3076" max="3076" width="9.28515625" style="1" customWidth="1"/>
    <col min="3077" max="3315" width="9.140625" style="1"/>
    <col min="3316" max="3316" width="4.140625" style="1" customWidth="1"/>
    <col min="3317" max="3317" width="26.5703125" style="1" customWidth="1"/>
    <col min="3318" max="3318" width="4.7109375" style="1" customWidth="1"/>
    <col min="3319" max="3320" width="10.140625" style="1" customWidth="1"/>
    <col min="3321" max="3321" width="10.7109375" style="1" customWidth="1"/>
    <col min="3322" max="3324" width="10.140625" style="1" customWidth="1"/>
    <col min="3325" max="3325" width="10.28515625" style="1" customWidth="1"/>
    <col min="3326" max="3326" width="10.140625" style="1" customWidth="1"/>
    <col min="3327" max="3327" width="10" style="1" customWidth="1"/>
    <col min="3328" max="3328" width="10.28515625" style="1" customWidth="1"/>
    <col min="3329" max="3331" width="9.140625" style="1"/>
    <col min="3332" max="3332" width="9.28515625" style="1" customWidth="1"/>
    <col min="3333" max="3571" width="9.140625" style="1"/>
    <col min="3572" max="3572" width="4.140625" style="1" customWidth="1"/>
    <col min="3573" max="3573" width="26.5703125" style="1" customWidth="1"/>
    <col min="3574" max="3574" width="4.7109375" style="1" customWidth="1"/>
    <col min="3575" max="3576" width="10.140625" style="1" customWidth="1"/>
    <col min="3577" max="3577" width="10.7109375" style="1" customWidth="1"/>
    <col min="3578" max="3580" width="10.140625" style="1" customWidth="1"/>
    <col min="3581" max="3581" width="10.28515625" style="1" customWidth="1"/>
    <col min="3582" max="3582" width="10.140625" style="1" customWidth="1"/>
    <col min="3583" max="3583" width="10" style="1" customWidth="1"/>
    <col min="3584" max="3584" width="10.28515625" style="1" customWidth="1"/>
    <col min="3585" max="3587" width="9.140625" style="1"/>
    <col min="3588" max="3588" width="9.28515625" style="1" customWidth="1"/>
    <col min="3589" max="3827" width="9.140625" style="1"/>
    <col min="3828" max="3828" width="4.140625" style="1" customWidth="1"/>
    <col min="3829" max="3829" width="26.5703125" style="1" customWidth="1"/>
    <col min="3830" max="3830" width="4.7109375" style="1" customWidth="1"/>
    <col min="3831" max="3832" width="10.140625" style="1" customWidth="1"/>
    <col min="3833" max="3833" width="10.7109375" style="1" customWidth="1"/>
    <col min="3834" max="3836" width="10.140625" style="1" customWidth="1"/>
    <col min="3837" max="3837" width="10.28515625" style="1" customWidth="1"/>
    <col min="3838" max="3838" width="10.140625" style="1" customWidth="1"/>
    <col min="3839" max="3839" width="10" style="1" customWidth="1"/>
    <col min="3840" max="3840" width="10.28515625" style="1" customWidth="1"/>
    <col min="3841" max="3843" width="9.140625" style="1"/>
    <col min="3844" max="3844" width="9.28515625" style="1" customWidth="1"/>
    <col min="3845" max="4083" width="9.140625" style="1"/>
    <col min="4084" max="4084" width="4.140625" style="1" customWidth="1"/>
    <col min="4085" max="4085" width="26.5703125" style="1" customWidth="1"/>
    <col min="4086" max="4086" width="4.7109375" style="1" customWidth="1"/>
    <col min="4087" max="4088" width="10.140625" style="1" customWidth="1"/>
    <col min="4089" max="4089" width="10.7109375" style="1" customWidth="1"/>
    <col min="4090" max="4092" width="10.140625" style="1" customWidth="1"/>
    <col min="4093" max="4093" width="10.28515625" style="1" customWidth="1"/>
    <col min="4094" max="4094" width="10.140625" style="1" customWidth="1"/>
    <col min="4095" max="4095" width="10" style="1" customWidth="1"/>
    <col min="4096" max="4096" width="10.28515625" style="1" customWidth="1"/>
    <col min="4097" max="4099" width="9.140625" style="1"/>
    <col min="4100" max="4100" width="9.28515625" style="1" customWidth="1"/>
    <col min="4101" max="4339" width="9.140625" style="1"/>
    <col min="4340" max="4340" width="4.140625" style="1" customWidth="1"/>
    <col min="4341" max="4341" width="26.5703125" style="1" customWidth="1"/>
    <col min="4342" max="4342" width="4.7109375" style="1" customWidth="1"/>
    <col min="4343" max="4344" width="10.140625" style="1" customWidth="1"/>
    <col min="4345" max="4345" width="10.7109375" style="1" customWidth="1"/>
    <col min="4346" max="4348" width="10.140625" style="1" customWidth="1"/>
    <col min="4349" max="4349" width="10.28515625" style="1" customWidth="1"/>
    <col min="4350" max="4350" width="10.140625" style="1" customWidth="1"/>
    <col min="4351" max="4351" width="10" style="1" customWidth="1"/>
    <col min="4352" max="4352" width="10.28515625" style="1" customWidth="1"/>
    <col min="4353" max="4355" width="9.140625" style="1"/>
    <col min="4356" max="4356" width="9.28515625" style="1" customWidth="1"/>
    <col min="4357" max="4595" width="9.140625" style="1"/>
    <col min="4596" max="4596" width="4.140625" style="1" customWidth="1"/>
    <col min="4597" max="4597" width="26.5703125" style="1" customWidth="1"/>
    <col min="4598" max="4598" width="4.7109375" style="1" customWidth="1"/>
    <col min="4599" max="4600" width="10.140625" style="1" customWidth="1"/>
    <col min="4601" max="4601" width="10.7109375" style="1" customWidth="1"/>
    <col min="4602" max="4604" width="10.140625" style="1" customWidth="1"/>
    <col min="4605" max="4605" width="10.28515625" style="1" customWidth="1"/>
    <col min="4606" max="4606" width="10.140625" style="1" customWidth="1"/>
    <col min="4607" max="4607" width="10" style="1" customWidth="1"/>
    <col min="4608" max="4608" width="10.28515625" style="1" customWidth="1"/>
    <col min="4609" max="4611" width="9.140625" style="1"/>
    <col min="4612" max="4612" width="9.28515625" style="1" customWidth="1"/>
    <col min="4613" max="4851" width="9.140625" style="1"/>
    <col min="4852" max="4852" width="4.140625" style="1" customWidth="1"/>
    <col min="4853" max="4853" width="26.5703125" style="1" customWidth="1"/>
    <col min="4854" max="4854" width="4.7109375" style="1" customWidth="1"/>
    <col min="4855" max="4856" width="10.140625" style="1" customWidth="1"/>
    <col min="4857" max="4857" width="10.7109375" style="1" customWidth="1"/>
    <col min="4858" max="4860" width="10.140625" style="1" customWidth="1"/>
    <col min="4861" max="4861" width="10.28515625" style="1" customWidth="1"/>
    <col min="4862" max="4862" width="10.140625" style="1" customWidth="1"/>
    <col min="4863" max="4863" width="10" style="1" customWidth="1"/>
    <col min="4864" max="4864" width="10.28515625" style="1" customWidth="1"/>
    <col min="4865" max="4867" width="9.140625" style="1"/>
    <col min="4868" max="4868" width="9.28515625" style="1" customWidth="1"/>
    <col min="4869" max="5107" width="9.140625" style="1"/>
    <col min="5108" max="5108" width="4.140625" style="1" customWidth="1"/>
    <col min="5109" max="5109" width="26.5703125" style="1" customWidth="1"/>
    <col min="5110" max="5110" width="4.7109375" style="1" customWidth="1"/>
    <col min="5111" max="5112" width="10.140625" style="1" customWidth="1"/>
    <col min="5113" max="5113" width="10.7109375" style="1" customWidth="1"/>
    <col min="5114" max="5116" width="10.140625" style="1" customWidth="1"/>
    <col min="5117" max="5117" width="10.28515625" style="1" customWidth="1"/>
    <col min="5118" max="5118" width="10.140625" style="1" customWidth="1"/>
    <col min="5119" max="5119" width="10" style="1" customWidth="1"/>
    <col min="5120" max="5120" width="10.28515625" style="1" customWidth="1"/>
    <col min="5121" max="5123" width="9.140625" style="1"/>
    <col min="5124" max="5124" width="9.28515625" style="1" customWidth="1"/>
    <col min="5125" max="5363" width="9.140625" style="1"/>
    <col min="5364" max="5364" width="4.140625" style="1" customWidth="1"/>
    <col min="5365" max="5365" width="26.5703125" style="1" customWidth="1"/>
    <col min="5366" max="5366" width="4.7109375" style="1" customWidth="1"/>
    <col min="5367" max="5368" width="10.140625" style="1" customWidth="1"/>
    <col min="5369" max="5369" width="10.7109375" style="1" customWidth="1"/>
    <col min="5370" max="5372" width="10.140625" style="1" customWidth="1"/>
    <col min="5373" max="5373" width="10.28515625" style="1" customWidth="1"/>
    <col min="5374" max="5374" width="10.140625" style="1" customWidth="1"/>
    <col min="5375" max="5375" width="10" style="1" customWidth="1"/>
    <col min="5376" max="5376" width="10.28515625" style="1" customWidth="1"/>
    <col min="5377" max="5379" width="9.140625" style="1"/>
    <col min="5380" max="5380" width="9.28515625" style="1" customWidth="1"/>
    <col min="5381" max="5619" width="9.140625" style="1"/>
    <col min="5620" max="5620" width="4.140625" style="1" customWidth="1"/>
    <col min="5621" max="5621" width="26.5703125" style="1" customWidth="1"/>
    <col min="5622" max="5622" width="4.7109375" style="1" customWidth="1"/>
    <col min="5623" max="5624" width="10.140625" style="1" customWidth="1"/>
    <col min="5625" max="5625" width="10.7109375" style="1" customWidth="1"/>
    <col min="5626" max="5628" width="10.140625" style="1" customWidth="1"/>
    <col min="5629" max="5629" width="10.28515625" style="1" customWidth="1"/>
    <col min="5630" max="5630" width="10.140625" style="1" customWidth="1"/>
    <col min="5631" max="5631" width="10" style="1" customWidth="1"/>
    <col min="5632" max="5632" width="10.28515625" style="1" customWidth="1"/>
    <col min="5633" max="5635" width="9.140625" style="1"/>
    <col min="5636" max="5636" width="9.28515625" style="1" customWidth="1"/>
    <col min="5637" max="5875" width="9.140625" style="1"/>
    <col min="5876" max="5876" width="4.140625" style="1" customWidth="1"/>
    <col min="5877" max="5877" width="26.5703125" style="1" customWidth="1"/>
    <col min="5878" max="5878" width="4.7109375" style="1" customWidth="1"/>
    <col min="5879" max="5880" width="10.140625" style="1" customWidth="1"/>
    <col min="5881" max="5881" width="10.7109375" style="1" customWidth="1"/>
    <col min="5882" max="5884" width="10.140625" style="1" customWidth="1"/>
    <col min="5885" max="5885" width="10.28515625" style="1" customWidth="1"/>
    <col min="5886" max="5886" width="10.140625" style="1" customWidth="1"/>
    <col min="5887" max="5887" width="10" style="1" customWidth="1"/>
    <col min="5888" max="5888" width="10.28515625" style="1" customWidth="1"/>
    <col min="5889" max="5891" width="9.140625" style="1"/>
    <col min="5892" max="5892" width="9.28515625" style="1" customWidth="1"/>
    <col min="5893" max="6131" width="9.140625" style="1"/>
    <col min="6132" max="6132" width="4.140625" style="1" customWidth="1"/>
    <col min="6133" max="6133" width="26.5703125" style="1" customWidth="1"/>
    <col min="6134" max="6134" width="4.7109375" style="1" customWidth="1"/>
    <col min="6135" max="6136" width="10.140625" style="1" customWidth="1"/>
    <col min="6137" max="6137" width="10.7109375" style="1" customWidth="1"/>
    <col min="6138" max="6140" width="10.140625" style="1" customWidth="1"/>
    <col min="6141" max="6141" width="10.28515625" style="1" customWidth="1"/>
    <col min="6142" max="6142" width="10.140625" style="1" customWidth="1"/>
    <col min="6143" max="6143" width="10" style="1" customWidth="1"/>
    <col min="6144" max="6144" width="10.28515625" style="1" customWidth="1"/>
    <col min="6145" max="6147" width="9.140625" style="1"/>
    <col min="6148" max="6148" width="9.28515625" style="1" customWidth="1"/>
    <col min="6149" max="6387" width="9.140625" style="1"/>
    <col min="6388" max="6388" width="4.140625" style="1" customWidth="1"/>
    <col min="6389" max="6389" width="26.5703125" style="1" customWidth="1"/>
    <col min="6390" max="6390" width="4.7109375" style="1" customWidth="1"/>
    <col min="6391" max="6392" width="10.140625" style="1" customWidth="1"/>
    <col min="6393" max="6393" width="10.7109375" style="1" customWidth="1"/>
    <col min="6394" max="6396" width="10.140625" style="1" customWidth="1"/>
    <col min="6397" max="6397" width="10.28515625" style="1" customWidth="1"/>
    <col min="6398" max="6398" width="10.140625" style="1" customWidth="1"/>
    <col min="6399" max="6399" width="10" style="1" customWidth="1"/>
    <col min="6400" max="6400" width="10.28515625" style="1" customWidth="1"/>
    <col min="6401" max="6403" width="9.140625" style="1"/>
    <col min="6404" max="6404" width="9.28515625" style="1" customWidth="1"/>
    <col min="6405" max="6643" width="9.140625" style="1"/>
    <col min="6644" max="6644" width="4.140625" style="1" customWidth="1"/>
    <col min="6645" max="6645" width="26.5703125" style="1" customWidth="1"/>
    <col min="6646" max="6646" width="4.7109375" style="1" customWidth="1"/>
    <col min="6647" max="6648" width="10.140625" style="1" customWidth="1"/>
    <col min="6649" max="6649" width="10.7109375" style="1" customWidth="1"/>
    <col min="6650" max="6652" width="10.140625" style="1" customWidth="1"/>
    <col min="6653" max="6653" width="10.28515625" style="1" customWidth="1"/>
    <col min="6654" max="6654" width="10.140625" style="1" customWidth="1"/>
    <col min="6655" max="6655" width="10" style="1" customWidth="1"/>
    <col min="6656" max="6656" width="10.28515625" style="1" customWidth="1"/>
    <col min="6657" max="6659" width="9.140625" style="1"/>
    <col min="6660" max="6660" width="9.28515625" style="1" customWidth="1"/>
    <col min="6661" max="6899" width="9.140625" style="1"/>
    <col min="6900" max="6900" width="4.140625" style="1" customWidth="1"/>
    <col min="6901" max="6901" width="26.5703125" style="1" customWidth="1"/>
    <col min="6902" max="6902" width="4.7109375" style="1" customWidth="1"/>
    <col min="6903" max="6904" width="10.140625" style="1" customWidth="1"/>
    <col min="6905" max="6905" width="10.7109375" style="1" customWidth="1"/>
    <col min="6906" max="6908" width="10.140625" style="1" customWidth="1"/>
    <col min="6909" max="6909" width="10.28515625" style="1" customWidth="1"/>
    <col min="6910" max="6910" width="10.140625" style="1" customWidth="1"/>
    <col min="6911" max="6911" width="10" style="1" customWidth="1"/>
    <col min="6912" max="6912" width="10.28515625" style="1" customWidth="1"/>
    <col min="6913" max="6915" width="9.140625" style="1"/>
    <col min="6916" max="6916" width="9.28515625" style="1" customWidth="1"/>
    <col min="6917" max="7155" width="9.140625" style="1"/>
    <col min="7156" max="7156" width="4.140625" style="1" customWidth="1"/>
    <col min="7157" max="7157" width="26.5703125" style="1" customWidth="1"/>
    <col min="7158" max="7158" width="4.7109375" style="1" customWidth="1"/>
    <col min="7159" max="7160" width="10.140625" style="1" customWidth="1"/>
    <col min="7161" max="7161" width="10.7109375" style="1" customWidth="1"/>
    <col min="7162" max="7164" width="10.140625" style="1" customWidth="1"/>
    <col min="7165" max="7165" width="10.28515625" style="1" customWidth="1"/>
    <col min="7166" max="7166" width="10.140625" style="1" customWidth="1"/>
    <col min="7167" max="7167" width="10" style="1" customWidth="1"/>
    <col min="7168" max="7168" width="10.28515625" style="1" customWidth="1"/>
    <col min="7169" max="7171" width="9.140625" style="1"/>
    <col min="7172" max="7172" width="9.28515625" style="1" customWidth="1"/>
    <col min="7173" max="7411" width="9.140625" style="1"/>
    <col min="7412" max="7412" width="4.140625" style="1" customWidth="1"/>
    <col min="7413" max="7413" width="26.5703125" style="1" customWidth="1"/>
    <col min="7414" max="7414" width="4.7109375" style="1" customWidth="1"/>
    <col min="7415" max="7416" width="10.140625" style="1" customWidth="1"/>
    <col min="7417" max="7417" width="10.7109375" style="1" customWidth="1"/>
    <col min="7418" max="7420" width="10.140625" style="1" customWidth="1"/>
    <col min="7421" max="7421" width="10.28515625" style="1" customWidth="1"/>
    <col min="7422" max="7422" width="10.140625" style="1" customWidth="1"/>
    <col min="7423" max="7423" width="10" style="1" customWidth="1"/>
    <col min="7424" max="7424" width="10.28515625" style="1" customWidth="1"/>
    <col min="7425" max="7427" width="9.140625" style="1"/>
    <col min="7428" max="7428" width="9.28515625" style="1" customWidth="1"/>
    <col min="7429" max="7667" width="9.140625" style="1"/>
    <col min="7668" max="7668" width="4.140625" style="1" customWidth="1"/>
    <col min="7669" max="7669" width="26.5703125" style="1" customWidth="1"/>
    <col min="7670" max="7670" width="4.7109375" style="1" customWidth="1"/>
    <col min="7671" max="7672" width="10.140625" style="1" customWidth="1"/>
    <col min="7673" max="7673" width="10.7109375" style="1" customWidth="1"/>
    <col min="7674" max="7676" width="10.140625" style="1" customWidth="1"/>
    <col min="7677" max="7677" width="10.28515625" style="1" customWidth="1"/>
    <col min="7678" max="7678" width="10.140625" style="1" customWidth="1"/>
    <col min="7679" max="7679" width="10" style="1" customWidth="1"/>
    <col min="7680" max="7680" width="10.28515625" style="1" customWidth="1"/>
    <col min="7681" max="7683" width="9.140625" style="1"/>
    <col min="7684" max="7684" width="9.28515625" style="1" customWidth="1"/>
    <col min="7685" max="7923" width="9.140625" style="1"/>
    <col min="7924" max="7924" width="4.140625" style="1" customWidth="1"/>
    <col min="7925" max="7925" width="26.5703125" style="1" customWidth="1"/>
    <col min="7926" max="7926" width="4.7109375" style="1" customWidth="1"/>
    <col min="7927" max="7928" width="10.140625" style="1" customWidth="1"/>
    <col min="7929" max="7929" width="10.7109375" style="1" customWidth="1"/>
    <col min="7930" max="7932" width="10.140625" style="1" customWidth="1"/>
    <col min="7933" max="7933" width="10.28515625" style="1" customWidth="1"/>
    <col min="7934" max="7934" width="10.140625" style="1" customWidth="1"/>
    <col min="7935" max="7935" width="10" style="1" customWidth="1"/>
    <col min="7936" max="7936" width="10.28515625" style="1" customWidth="1"/>
    <col min="7937" max="7939" width="9.140625" style="1"/>
    <col min="7940" max="7940" width="9.28515625" style="1" customWidth="1"/>
    <col min="7941" max="8179" width="9.140625" style="1"/>
    <col min="8180" max="8180" width="4.140625" style="1" customWidth="1"/>
    <col min="8181" max="8181" width="26.5703125" style="1" customWidth="1"/>
    <col min="8182" max="8182" width="4.7109375" style="1" customWidth="1"/>
    <col min="8183" max="8184" width="10.140625" style="1" customWidth="1"/>
    <col min="8185" max="8185" width="10.7109375" style="1" customWidth="1"/>
    <col min="8186" max="8188" width="10.140625" style="1" customWidth="1"/>
    <col min="8189" max="8189" width="10.28515625" style="1" customWidth="1"/>
    <col min="8190" max="8190" width="10.140625" style="1" customWidth="1"/>
    <col min="8191" max="8191" width="10" style="1" customWidth="1"/>
    <col min="8192" max="8192" width="10.28515625" style="1" customWidth="1"/>
    <col min="8193" max="8195" width="9.140625" style="1"/>
    <col min="8196" max="8196" width="9.28515625" style="1" customWidth="1"/>
    <col min="8197" max="8435" width="9.140625" style="1"/>
    <col min="8436" max="8436" width="4.140625" style="1" customWidth="1"/>
    <col min="8437" max="8437" width="26.5703125" style="1" customWidth="1"/>
    <col min="8438" max="8438" width="4.7109375" style="1" customWidth="1"/>
    <col min="8439" max="8440" width="10.140625" style="1" customWidth="1"/>
    <col min="8441" max="8441" width="10.7109375" style="1" customWidth="1"/>
    <col min="8442" max="8444" width="10.140625" style="1" customWidth="1"/>
    <col min="8445" max="8445" width="10.28515625" style="1" customWidth="1"/>
    <col min="8446" max="8446" width="10.140625" style="1" customWidth="1"/>
    <col min="8447" max="8447" width="10" style="1" customWidth="1"/>
    <col min="8448" max="8448" width="10.28515625" style="1" customWidth="1"/>
    <col min="8449" max="8451" width="9.140625" style="1"/>
    <col min="8452" max="8452" width="9.28515625" style="1" customWidth="1"/>
    <col min="8453" max="8691" width="9.140625" style="1"/>
    <col min="8692" max="8692" width="4.140625" style="1" customWidth="1"/>
    <col min="8693" max="8693" width="26.5703125" style="1" customWidth="1"/>
    <col min="8694" max="8694" width="4.7109375" style="1" customWidth="1"/>
    <col min="8695" max="8696" width="10.140625" style="1" customWidth="1"/>
    <col min="8697" max="8697" width="10.7109375" style="1" customWidth="1"/>
    <col min="8698" max="8700" width="10.140625" style="1" customWidth="1"/>
    <col min="8701" max="8701" width="10.28515625" style="1" customWidth="1"/>
    <col min="8702" max="8702" width="10.140625" style="1" customWidth="1"/>
    <col min="8703" max="8703" width="10" style="1" customWidth="1"/>
    <col min="8704" max="8704" width="10.28515625" style="1" customWidth="1"/>
    <col min="8705" max="8707" width="9.140625" style="1"/>
    <col min="8708" max="8708" width="9.28515625" style="1" customWidth="1"/>
    <col min="8709" max="8947" width="9.140625" style="1"/>
    <col min="8948" max="8948" width="4.140625" style="1" customWidth="1"/>
    <col min="8949" max="8949" width="26.5703125" style="1" customWidth="1"/>
    <col min="8950" max="8950" width="4.7109375" style="1" customWidth="1"/>
    <col min="8951" max="8952" width="10.140625" style="1" customWidth="1"/>
    <col min="8953" max="8953" width="10.7109375" style="1" customWidth="1"/>
    <col min="8954" max="8956" width="10.140625" style="1" customWidth="1"/>
    <col min="8957" max="8957" width="10.28515625" style="1" customWidth="1"/>
    <col min="8958" max="8958" width="10.140625" style="1" customWidth="1"/>
    <col min="8959" max="8959" width="10" style="1" customWidth="1"/>
    <col min="8960" max="8960" width="10.28515625" style="1" customWidth="1"/>
    <col min="8961" max="8963" width="9.140625" style="1"/>
    <col min="8964" max="8964" width="9.28515625" style="1" customWidth="1"/>
    <col min="8965" max="9203" width="9.140625" style="1"/>
    <col min="9204" max="9204" width="4.140625" style="1" customWidth="1"/>
    <col min="9205" max="9205" width="26.5703125" style="1" customWidth="1"/>
    <col min="9206" max="9206" width="4.7109375" style="1" customWidth="1"/>
    <col min="9207" max="9208" width="10.140625" style="1" customWidth="1"/>
    <col min="9209" max="9209" width="10.7109375" style="1" customWidth="1"/>
    <col min="9210" max="9212" width="10.140625" style="1" customWidth="1"/>
    <col min="9213" max="9213" width="10.28515625" style="1" customWidth="1"/>
    <col min="9214" max="9214" width="10.140625" style="1" customWidth="1"/>
    <col min="9215" max="9215" width="10" style="1" customWidth="1"/>
    <col min="9216" max="9216" width="10.28515625" style="1" customWidth="1"/>
    <col min="9217" max="9219" width="9.140625" style="1"/>
    <col min="9220" max="9220" width="9.28515625" style="1" customWidth="1"/>
    <col min="9221" max="9459" width="9.140625" style="1"/>
    <col min="9460" max="9460" width="4.140625" style="1" customWidth="1"/>
    <col min="9461" max="9461" width="26.5703125" style="1" customWidth="1"/>
    <col min="9462" max="9462" width="4.7109375" style="1" customWidth="1"/>
    <col min="9463" max="9464" width="10.140625" style="1" customWidth="1"/>
    <col min="9465" max="9465" width="10.7109375" style="1" customWidth="1"/>
    <col min="9466" max="9468" width="10.140625" style="1" customWidth="1"/>
    <col min="9469" max="9469" width="10.28515625" style="1" customWidth="1"/>
    <col min="9470" max="9470" width="10.140625" style="1" customWidth="1"/>
    <col min="9471" max="9471" width="10" style="1" customWidth="1"/>
    <col min="9472" max="9472" width="10.28515625" style="1" customWidth="1"/>
    <col min="9473" max="9475" width="9.140625" style="1"/>
    <col min="9476" max="9476" width="9.28515625" style="1" customWidth="1"/>
    <col min="9477" max="9715" width="9.140625" style="1"/>
    <col min="9716" max="9716" width="4.140625" style="1" customWidth="1"/>
    <col min="9717" max="9717" width="26.5703125" style="1" customWidth="1"/>
    <col min="9718" max="9718" width="4.7109375" style="1" customWidth="1"/>
    <col min="9719" max="9720" width="10.140625" style="1" customWidth="1"/>
    <col min="9721" max="9721" width="10.7109375" style="1" customWidth="1"/>
    <col min="9722" max="9724" width="10.140625" style="1" customWidth="1"/>
    <col min="9725" max="9725" width="10.28515625" style="1" customWidth="1"/>
    <col min="9726" max="9726" width="10.140625" style="1" customWidth="1"/>
    <col min="9727" max="9727" width="10" style="1" customWidth="1"/>
    <col min="9728" max="9728" width="10.28515625" style="1" customWidth="1"/>
    <col min="9729" max="9731" width="9.140625" style="1"/>
    <col min="9732" max="9732" width="9.28515625" style="1" customWidth="1"/>
    <col min="9733" max="9971" width="9.140625" style="1"/>
    <col min="9972" max="9972" width="4.140625" style="1" customWidth="1"/>
    <col min="9973" max="9973" width="26.5703125" style="1" customWidth="1"/>
    <col min="9974" max="9974" width="4.7109375" style="1" customWidth="1"/>
    <col min="9975" max="9976" width="10.140625" style="1" customWidth="1"/>
    <col min="9977" max="9977" width="10.7109375" style="1" customWidth="1"/>
    <col min="9978" max="9980" width="10.140625" style="1" customWidth="1"/>
    <col min="9981" max="9981" width="10.28515625" style="1" customWidth="1"/>
    <col min="9982" max="9982" width="10.140625" style="1" customWidth="1"/>
    <col min="9983" max="9983" width="10" style="1" customWidth="1"/>
    <col min="9984" max="9984" width="10.28515625" style="1" customWidth="1"/>
    <col min="9985" max="9987" width="9.140625" style="1"/>
    <col min="9988" max="9988" width="9.28515625" style="1" customWidth="1"/>
    <col min="9989" max="10227" width="9.140625" style="1"/>
    <col min="10228" max="10228" width="4.140625" style="1" customWidth="1"/>
    <col min="10229" max="10229" width="26.5703125" style="1" customWidth="1"/>
    <col min="10230" max="10230" width="4.7109375" style="1" customWidth="1"/>
    <col min="10231" max="10232" width="10.140625" style="1" customWidth="1"/>
    <col min="10233" max="10233" width="10.7109375" style="1" customWidth="1"/>
    <col min="10234" max="10236" width="10.140625" style="1" customWidth="1"/>
    <col min="10237" max="10237" width="10.28515625" style="1" customWidth="1"/>
    <col min="10238" max="10238" width="10.140625" style="1" customWidth="1"/>
    <col min="10239" max="10239" width="10" style="1" customWidth="1"/>
    <col min="10240" max="10240" width="10.28515625" style="1" customWidth="1"/>
    <col min="10241" max="10243" width="9.140625" style="1"/>
    <col min="10244" max="10244" width="9.28515625" style="1" customWidth="1"/>
    <col min="10245" max="10483" width="9.140625" style="1"/>
    <col min="10484" max="10484" width="4.140625" style="1" customWidth="1"/>
    <col min="10485" max="10485" width="26.5703125" style="1" customWidth="1"/>
    <col min="10486" max="10486" width="4.7109375" style="1" customWidth="1"/>
    <col min="10487" max="10488" width="10.140625" style="1" customWidth="1"/>
    <col min="10489" max="10489" width="10.7109375" style="1" customWidth="1"/>
    <col min="10490" max="10492" width="10.140625" style="1" customWidth="1"/>
    <col min="10493" max="10493" width="10.28515625" style="1" customWidth="1"/>
    <col min="10494" max="10494" width="10.140625" style="1" customWidth="1"/>
    <col min="10495" max="10495" width="10" style="1" customWidth="1"/>
    <col min="10496" max="10496" width="10.28515625" style="1" customWidth="1"/>
    <col min="10497" max="10499" width="9.140625" style="1"/>
    <col min="10500" max="10500" width="9.28515625" style="1" customWidth="1"/>
    <col min="10501" max="10739" width="9.140625" style="1"/>
    <col min="10740" max="10740" width="4.140625" style="1" customWidth="1"/>
    <col min="10741" max="10741" width="26.5703125" style="1" customWidth="1"/>
    <col min="10742" max="10742" width="4.7109375" style="1" customWidth="1"/>
    <col min="10743" max="10744" width="10.140625" style="1" customWidth="1"/>
    <col min="10745" max="10745" width="10.7109375" style="1" customWidth="1"/>
    <col min="10746" max="10748" width="10.140625" style="1" customWidth="1"/>
    <col min="10749" max="10749" width="10.28515625" style="1" customWidth="1"/>
    <col min="10750" max="10750" width="10.140625" style="1" customWidth="1"/>
    <col min="10751" max="10751" width="10" style="1" customWidth="1"/>
    <col min="10752" max="10752" width="10.28515625" style="1" customWidth="1"/>
    <col min="10753" max="10755" width="9.140625" style="1"/>
    <col min="10756" max="10756" width="9.28515625" style="1" customWidth="1"/>
    <col min="10757" max="10995" width="9.140625" style="1"/>
    <col min="10996" max="10996" width="4.140625" style="1" customWidth="1"/>
    <col min="10997" max="10997" width="26.5703125" style="1" customWidth="1"/>
    <col min="10998" max="10998" width="4.7109375" style="1" customWidth="1"/>
    <col min="10999" max="11000" width="10.140625" style="1" customWidth="1"/>
    <col min="11001" max="11001" width="10.7109375" style="1" customWidth="1"/>
    <col min="11002" max="11004" width="10.140625" style="1" customWidth="1"/>
    <col min="11005" max="11005" width="10.28515625" style="1" customWidth="1"/>
    <col min="11006" max="11006" width="10.140625" style="1" customWidth="1"/>
    <col min="11007" max="11007" width="10" style="1" customWidth="1"/>
    <col min="11008" max="11008" width="10.28515625" style="1" customWidth="1"/>
    <col min="11009" max="11011" width="9.140625" style="1"/>
    <col min="11012" max="11012" width="9.28515625" style="1" customWidth="1"/>
    <col min="11013" max="11251" width="9.140625" style="1"/>
    <col min="11252" max="11252" width="4.140625" style="1" customWidth="1"/>
    <col min="11253" max="11253" width="26.5703125" style="1" customWidth="1"/>
    <col min="11254" max="11254" width="4.7109375" style="1" customWidth="1"/>
    <col min="11255" max="11256" width="10.140625" style="1" customWidth="1"/>
    <col min="11257" max="11257" width="10.7109375" style="1" customWidth="1"/>
    <col min="11258" max="11260" width="10.140625" style="1" customWidth="1"/>
    <col min="11261" max="11261" width="10.28515625" style="1" customWidth="1"/>
    <col min="11262" max="11262" width="10.140625" style="1" customWidth="1"/>
    <col min="11263" max="11263" width="10" style="1" customWidth="1"/>
    <col min="11264" max="11264" width="10.28515625" style="1" customWidth="1"/>
    <col min="11265" max="11267" width="9.140625" style="1"/>
    <col min="11268" max="11268" width="9.28515625" style="1" customWidth="1"/>
    <col min="11269" max="11507" width="9.140625" style="1"/>
    <col min="11508" max="11508" width="4.140625" style="1" customWidth="1"/>
    <col min="11509" max="11509" width="26.5703125" style="1" customWidth="1"/>
    <col min="11510" max="11510" width="4.7109375" style="1" customWidth="1"/>
    <col min="11511" max="11512" width="10.140625" style="1" customWidth="1"/>
    <col min="11513" max="11513" width="10.7109375" style="1" customWidth="1"/>
    <col min="11514" max="11516" width="10.140625" style="1" customWidth="1"/>
    <col min="11517" max="11517" width="10.28515625" style="1" customWidth="1"/>
    <col min="11518" max="11518" width="10.140625" style="1" customWidth="1"/>
    <col min="11519" max="11519" width="10" style="1" customWidth="1"/>
    <col min="11520" max="11520" width="10.28515625" style="1" customWidth="1"/>
    <col min="11521" max="11523" width="9.140625" style="1"/>
    <col min="11524" max="11524" width="9.28515625" style="1" customWidth="1"/>
    <col min="11525" max="11763" width="9.140625" style="1"/>
    <col min="11764" max="11764" width="4.140625" style="1" customWidth="1"/>
    <col min="11765" max="11765" width="26.5703125" style="1" customWidth="1"/>
    <col min="11766" max="11766" width="4.7109375" style="1" customWidth="1"/>
    <col min="11767" max="11768" width="10.140625" style="1" customWidth="1"/>
    <col min="11769" max="11769" width="10.7109375" style="1" customWidth="1"/>
    <col min="11770" max="11772" width="10.140625" style="1" customWidth="1"/>
    <col min="11773" max="11773" width="10.28515625" style="1" customWidth="1"/>
    <col min="11774" max="11774" width="10.140625" style="1" customWidth="1"/>
    <col min="11775" max="11775" width="10" style="1" customWidth="1"/>
    <col min="11776" max="11776" width="10.28515625" style="1" customWidth="1"/>
    <col min="11777" max="11779" width="9.140625" style="1"/>
    <col min="11780" max="11780" width="9.28515625" style="1" customWidth="1"/>
    <col min="11781" max="12019" width="9.140625" style="1"/>
    <col min="12020" max="12020" width="4.140625" style="1" customWidth="1"/>
    <col min="12021" max="12021" width="26.5703125" style="1" customWidth="1"/>
    <col min="12022" max="12022" width="4.7109375" style="1" customWidth="1"/>
    <col min="12023" max="12024" width="10.140625" style="1" customWidth="1"/>
    <col min="12025" max="12025" width="10.7109375" style="1" customWidth="1"/>
    <col min="12026" max="12028" width="10.140625" style="1" customWidth="1"/>
    <col min="12029" max="12029" width="10.28515625" style="1" customWidth="1"/>
    <col min="12030" max="12030" width="10.140625" style="1" customWidth="1"/>
    <col min="12031" max="12031" width="10" style="1" customWidth="1"/>
    <col min="12032" max="12032" width="10.28515625" style="1" customWidth="1"/>
    <col min="12033" max="12035" width="9.140625" style="1"/>
    <col min="12036" max="12036" width="9.28515625" style="1" customWidth="1"/>
    <col min="12037" max="12275" width="9.140625" style="1"/>
    <col min="12276" max="12276" width="4.140625" style="1" customWidth="1"/>
    <col min="12277" max="12277" width="26.5703125" style="1" customWidth="1"/>
    <col min="12278" max="12278" width="4.7109375" style="1" customWidth="1"/>
    <col min="12279" max="12280" width="10.140625" style="1" customWidth="1"/>
    <col min="12281" max="12281" width="10.7109375" style="1" customWidth="1"/>
    <col min="12282" max="12284" width="10.140625" style="1" customWidth="1"/>
    <col min="12285" max="12285" width="10.28515625" style="1" customWidth="1"/>
    <col min="12286" max="12286" width="10.140625" style="1" customWidth="1"/>
    <col min="12287" max="12287" width="10" style="1" customWidth="1"/>
    <col min="12288" max="12288" width="10.28515625" style="1" customWidth="1"/>
    <col min="12289" max="12291" width="9.140625" style="1"/>
    <col min="12292" max="12292" width="9.28515625" style="1" customWidth="1"/>
    <col min="12293" max="12531" width="9.140625" style="1"/>
    <col min="12532" max="12532" width="4.140625" style="1" customWidth="1"/>
    <col min="12533" max="12533" width="26.5703125" style="1" customWidth="1"/>
    <col min="12534" max="12534" width="4.7109375" style="1" customWidth="1"/>
    <col min="12535" max="12536" width="10.140625" style="1" customWidth="1"/>
    <col min="12537" max="12537" width="10.7109375" style="1" customWidth="1"/>
    <col min="12538" max="12540" width="10.140625" style="1" customWidth="1"/>
    <col min="12541" max="12541" width="10.28515625" style="1" customWidth="1"/>
    <col min="12542" max="12542" width="10.140625" style="1" customWidth="1"/>
    <col min="12543" max="12543" width="10" style="1" customWidth="1"/>
    <col min="12544" max="12544" width="10.28515625" style="1" customWidth="1"/>
    <col min="12545" max="12547" width="9.140625" style="1"/>
    <col min="12548" max="12548" width="9.28515625" style="1" customWidth="1"/>
    <col min="12549" max="12787" width="9.140625" style="1"/>
    <col min="12788" max="12788" width="4.140625" style="1" customWidth="1"/>
    <col min="12789" max="12789" width="26.5703125" style="1" customWidth="1"/>
    <col min="12790" max="12790" width="4.7109375" style="1" customWidth="1"/>
    <col min="12791" max="12792" width="10.140625" style="1" customWidth="1"/>
    <col min="12793" max="12793" width="10.7109375" style="1" customWidth="1"/>
    <col min="12794" max="12796" width="10.140625" style="1" customWidth="1"/>
    <col min="12797" max="12797" width="10.28515625" style="1" customWidth="1"/>
    <col min="12798" max="12798" width="10.140625" style="1" customWidth="1"/>
    <col min="12799" max="12799" width="10" style="1" customWidth="1"/>
    <col min="12800" max="12800" width="10.28515625" style="1" customWidth="1"/>
    <col min="12801" max="12803" width="9.140625" style="1"/>
    <col min="12804" max="12804" width="9.28515625" style="1" customWidth="1"/>
    <col min="12805" max="13043" width="9.140625" style="1"/>
    <col min="13044" max="13044" width="4.140625" style="1" customWidth="1"/>
    <col min="13045" max="13045" width="26.5703125" style="1" customWidth="1"/>
    <col min="13046" max="13046" width="4.7109375" style="1" customWidth="1"/>
    <col min="13047" max="13048" width="10.140625" style="1" customWidth="1"/>
    <col min="13049" max="13049" width="10.7109375" style="1" customWidth="1"/>
    <col min="13050" max="13052" width="10.140625" style="1" customWidth="1"/>
    <col min="13053" max="13053" width="10.28515625" style="1" customWidth="1"/>
    <col min="13054" max="13054" width="10.140625" style="1" customWidth="1"/>
    <col min="13055" max="13055" width="10" style="1" customWidth="1"/>
    <col min="13056" max="13056" width="10.28515625" style="1" customWidth="1"/>
    <col min="13057" max="13059" width="9.140625" style="1"/>
    <col min="13060" max="13060" width="9.28515625" style="1" customWidth="1"/>
    <col min="13061" max="13299" width="9.140625" style="1"/>
    <col min="13300" max="13300" width="4.140625" style="1" customWidth="1"/>
    <col min="13301" max="13301" width="26.5703125" style="1" customWidth="1"/>
    <col min="13302" max="13302" width="4.7109375" style="1" customWidth="1"/>
    <col min="13303" max="13304" width="10.140625" style="1" customWidth="1"/>
    <col min="13305" max="13305" width="10.7109375" style="1" customWidth="1"/>
    <col min="13306" max="13308" width="10.140625" style="1" customWidth="1"/>
    <col min="13309" max="13309" width="10.28515625" style="1" customWidth="1"/>
    <col min="13310" max="13310" width="10.140625" style="1" customWidth="1"/>
    <col min="13311" max="13311" width="10" style="1" customWidth="1"/>
    <col min="13312" max="13312" width="10.28515625" style="1" customWidth="1"/>
    <col min="13313" max="13315" width="9.140625" style="1"/>
    <col min="13316" max="13316" width="9.28515625" style="1" customWidth="1"/>
    <col min="13317" max="13555" width="9.140625" style="1"/>
    <col min="13556" max="13556" width="4.140625" style="1" customWidth="1"/>
    <col min="13557" max="13557" width="26.5703125" style="1" customWidth="1"/>
    <col min="13558" max="13558" width="4.7109375" style="1" customWidth="1"/>
    <col min="13559" max="13560" width="10.140625" style="1" customWidth="1"/>
    <col min="13561" max="13561" width="10.7109375" style="1" customWidth="1"/>
    <col min="13562" max="13564" width="10.140625" style="1" customWidth="1"/>
    <col min="13565" max="13565" width="10.28515625" style="1" customWidth="1"/>
    <col min="13566" max="13566" width="10.140625" style="1" customWidth="1"/>
    <col min="13567" max="13567" width="10" style="1" customWidth="1"/>
    <col min="13568" max="13568" width="10.28515625" style="1" customWidth="1"/>
    <col min="13569" max="13571" width="9.140625" style="1"/>
    <col min="13572" max="13572" width="9.28515625" style="1" customWidth="1"/>
    <col min="13573" max="13811" width="9.140625" style="1"/>
    <col min="13812" max="13812" width="4.140625" style="1" customWidth="1"/>
    <col min="13813" max="13813" width="26.5703125" style="1" customWidth="1"/>
    <col min="13814" max="13814" width="4.7109375" style="1" customWidth="1"/>
    <col min="13815" max="13816" width="10.140625" style="1" customWidth="1"/>
    <col min="13817" max="13817" width="10.7109375" style="1" customWidth="1"/>
    <col min="13818" max="13820" width="10.140625" style="1" customWidth="1"/>
    <col min="13821" max="13821" width="10.28515625" style="1" customWidth="1"/>
    <col min="13822" max="13822" width="10.140625" style="1" customWidth="1"/>
    <col min="13823" max="13823" width="10" style="1" customWidth="1"/>
    <col min="13824" max="13824" width="10.28515625" style="1" customWidth="1"/>
    <col min="13825" max="13827" width="9.140625" style="1"/>
    <col min="13828" max="13828" width="9.28515625" style="1" customWidth="1"/>
    <col min="13829" max="14067" width="9.140625" style="1"/>
    <col min="14068" max="14068" width="4.140625" style="1" customWidth="1"/>
    <col min="14069" max="14069" width="26.5703125" style="1" customWidth="1"/>
    <col min="14070" max="14070" width="4.7109375" style="1" customWidth="1"/>
    <col min="14071" max="14072" width="10.140625" style="1" customWidth="1"/>
    <col min="14073" max="14073" width="10.7109375" style="1" customWidth="1"/>
    <col min="14074" max="14076" width="10.140625" style="1" customWidth="1"/>
    <col min="14077" max="14077" width="10.28515625" style="1" customWidth="1"/>
    <col min="14078" max="14078" width="10.140625" style="1" customWidth="1"/>
    <col min="14079" max="14079" width="10" style="1" customWidth="1"/>
    <col min="14080" max="14080" width="10.28515625" style="1" customWidth="1"/>
    <col min="14081" max="14083" width="9.140625" style="1"/>
    <col min="14084" max="14084" width="9.28515625" style="1" customWidth="1"/>
    <col min="14085" max="14323" width="9.140625" style="1"/>
    <col min="14324" max="14324" width="4.140625" style="1" customWidth="1"/>
    <col min="14325" max="14325" width="26.5703125" style="1" customWidth="1"/>
    <col min="14326" max="14326" width="4.7109375" style="1" customWidth="1"/>
    <col min="14327" max="14328" width="10.140625" style="1" customWidth="1"/>
    <col min="14329" max="14329" width="10.7109375" style="1" customWidth="1"/>
    <col min="14330" max="14332" width="10.140625" style="1" customWidth="1"/>
    <col min="14333" max="14333" width="10.28515625" style="1" customWidth="1"/>
    <col min="14334" max="14334" width="10.140625" style="1" customWidth="1"/>
    <col min="14335" max="14335" width="10" style="1" customWidth="1"/>
    <col min="14336" max="14336" width="10.28515625" style="1" customWidth="1"/>
    <col min="14337" max="14339" width="9.140625" style="1"/>
    <col min="14340" max="14340" width="9.28515625" style="1" customWidth="1"/>
    <col min="14341" max="14579" width="9.140625" style="1"/>
    <col min="14580" max="14580" width="4.140625" style="1" customWidth="1"/>
    <col min="14581" max="14581" width="26.5703125" style="1" customWidth="1"/>
    <col min="14582" max="14582" width="4.7109375" style="1" customWidth="1"/>
    <col min="14583" max="14584" width="10.140625" style="1" customWidth="1"/>
    <col min="14585" max="14585" width="10.7109375" style="1" customWidth="1"/>
    <col min="14586" max="14588" width="10.140625" style="1" customWidth="1"/>
    <col min="14589" max="14589" width="10.28515625" style="1" customWidth="1"/>
    <col min="14590" max="14590" width="10.140625" style="1" customWidth="1"/>
    <col min="14591" max="14591" width="10" style="1" customWidth="1"/>
    <col min="14592" max="14592" width="10.28515625" style="1" customWidth="1"/>
    <col min="14593" max="14595" width="9.140625" style="1"/>
    <col min="14596" max="14596" width="9.28515625" style="1" customWidth="1"/>
    <col min="14597" max="14835" width="9.140625" style="1"/>
    <col min="14836" max="14836" width="4.140625" style="1" customWidth="1"/>
    <col min="14837" max="14837" width="26.5703125" style="1" customWidth="1"/>
    <col min="14838" max="14838" width="4.7109375" style="1" customWidth="1"/>
    <col min="14839" max="14840" width="10.140625" style="1" customWidth="1"/>
    <col min="14841" max="14841" width="10.7109375" style="1" customWidth="1"/>
    <col min="14842" max="14844" width="10.140625" style="1" customWidth="1"/>
    <col min="14845" max="14845" width="10.28515625" style="1" customWidth="1"/>
    <col min="14846" max="14846" width="10.140625" style="1" customWidth="1"/>
    <col min="14847" max="14847" width="10" style="1" customWidth="1"/>
    <col min="14848" max="14848" width="10.28515625" style="1" customWidth="1"/>
    <col min="14849" max="14851" width="9.140625" style="1"/>
    <col min="14852" max="14852" width="9.28515625" style="1" customWidth="1"/>
    <col min="14853" max="15091" width="9.140625" style="1"/>
    <col min="15092" max="15092" width="4.140625" style="1" customWidth="1"/>
    <col min="15093" max="15093" width="26.5703125" style="1" customWidth="1"/>
    <col min="15094" max="15094" width="4.7109375" style="1" customWidth="1"/>
    <col min="15095" max="15096" width="10.140625" style="1" customWidth="1"/>
    <col min="15097" max="15097" width="10.7109375" style="1" customWidth="1"/>
    <col min="15098" max="15100" width="10.140625" style="1" customWidth="1"/>
    <col min="15101" max="15101" width="10.28515625" style="1" customWidth="1"/>
    <col min="15102" max="15102" width="10.140625" style="1" customWidth="1"/>
    <col min="15103" max="15103" width="10" style="1" customWidth="1"/>
    <col min="15104" max="15104" width="10.28515625" style="1" customWidth="1"/>
    <col min="15105" max="15107" width="9.140625" style="1"/>
    <col min="15108" max="15108" width="9.28515625" style="1" customWidth="1"/>
    <col min="15109" max="15347" width="9.140625" style="1"/>
    <col min="15348" max="15348" width="4.140625" style="1" customWidth="1"/>
    <col min="15349" max="15349" width="26.5703125" style="1" customWidth="1"/>
    <col min="15350" max="15350" width="4.7109375" style="1" customWidth="1"/>
    <col min="15351" max="15352" width="10.140625" style="1" customWidth="1"/>
    <col min="15353" max="15353" width="10.7109375" style="1" customWidth="1"/>
    <col min="15354" max="15356" width="10.140625" style="1" customWidth="1"/>
    <col min="15357" max="15357" width="10.28515625" style="1" customWidth="1"/>
    <col min="15358" max="15358" width="10.140625" style="1" customWidth="1"/>
    <col min="15359" max="15359" width="10" style="1" customWidth="1"/>
    <col min="15360" max="15360" width="10.28515625" style="1" customWidth="1"/>
    <col min="15361" max="15363" width="9.140625" style="1"/>
    <col min="15364" max="15364" width="9.28515625" style="1" customWidth="1"/>
    <col min="15365" max="15603" width="9.140625" style="1"/>
    <col min="15604" max="15604" width="4.140625" style="1" customWidth="1"/>
    <col min="15605" max="15605" width="26.5703125" style="1" customWidth="1"/>
    <col min="15606" max="15606" width="4.7109375" style="1" customWidth="1"/>
    <col min="15607" max="15608" width="10.140625" style="1" customWidth="1"/>
    <col min="15609" max="15609" width="10.7109375" style="1" customWidth="1"/>
    <col min="15610" max="15612" width="10.140625" style="1" customWidth="1"/>
    <col min="15613" max="15613" width="10.28515625" style="1" customWidth="1"/>
    <col min="15614" max="15614" width="10.140625" style="1" customWidth="1"/>
    <col min="15615" max="15615" width="10" style="1" customWidth="1"/>
    <col min="15616" max="15616" width="10.28515625" style="1" customWidth="1"/>
    <col min="15617" max="15619" width="9.140625" style="1"/>
    <col min="15620" max="15620" width="9.28515625" style="1" customWidth="1"/>
    <col min="15621" max="15859" width="9.140625" style="1"/>
    <col min="15860" max="15860" width="4.140625" style="1" customWidth="1"/>
    <col min="15861" max="15861" width="26.5703125" style="1" customWidth="1"/>
    <col min="15862" max="15862" width="4.7109375" style="1" customWidth="1"/>
    <col min="15863" max="15864" width="10.140625" style="1" customWidth="1"/>
    <col min="15865" max="15865" width="10.7109375" style="1" customWidth="1"/>
    <col min="15866" max="15868" width="10.140625" style="1" customWidth="1"/>
    <col min="15869" max="15869" width="10.28515625" style="1" customWidth="1"/>
    <col min="15870" max="15870" width="10.140625" style="1" customWidth="1"/>
    <col min="15871" max="15871" width="10" style="1" customWidth="1"/>
    <col min="15872" max="15872" width="10.28515625" style="1" customWidth="1"/>
    <col min="15873" max="15875" width="9.140625" style="1"/>
    <col min="15876" max="15876" width="9.28515625" style="1" customWidth="1"/>
    <col min="15877" max="16115" width="9.140625" style="1"/>
    <col min="16116" max="16116" width="4.140625" style="1" customWidth="1"/>
    <col min="16117" max="16117" width="26.5703125" style="1" customWidth="1"/>
    <col min="16118" max="16118" width="4.7109375" style="1" customWidth="1"/>
    <col min="16119" max="16120" width="10.140625" style="1" customWidth="1"/>
    <col min="16121" max="16121" width="10.7109375" style="1" customWidth="1"/>
    <col min="16122" max="16124" width="10.140625" style="1" customWidth="1"/>
    <col min="16125" max="16125" width="10.28515625" style="1" customWidth="1"/>
    <col min="16126" max="16126" width="10.140625" style="1" customWidth="1"/>
    <col min="16127" max="16127" width="10" style="1" customWidth="1"/>
    <col min="16128" max="16128" width="10.28515625" style="1" customWidth="1"/>
    <col min="16129" max="16131" width="9.140625" style="1"/>
    <col min="16132" max="16132" width="9.28515625" style="1" customWidth="1"/>
    <col min="16133" max="16384" width="9.140625" style="1"/>
  </cols>
  <sheetData>
    <row r="1" spans="1:8" ht="22.5" thickBot="1" x14ac:dyDescent="0.55000000000000004">
      <c r="A1" s="1372" t="s">
        <v>256</v>
      </c>
      <c r="B1" s="1372"/>
      <c r="C1" s="1372"/>
      <c r="D1" s="1372"/>
      <c r="E1" s="1372"/>
      <c r="F1" s="1372"/>
      <c r="G1" s="1372"/>
      <c r="H1" s="1372"/>
    </row>
    <row r="2" spans="1:8" x14ac:dyDescent="0.5">
      <c r="A2" s="1410" t="s">
        <v>0</v>
      </c>
      <c r="B2" s="480" t="s">
        <v>1</v>
      </c>
      <c r="C2" s="1413" t="s">
        <v>2</v>
      </c>
      <c r="D2" s="1399" t="s">
        <v>85</v>
      </c>
      <c r="E2" s="1400"/>
      <c r="F2" s="1400"/>
      <c r="G2" s="1400"/>
      <c r="H2" s="1397" t="s">
        <v>167</v>
      </c>
    </row>
    <row r="3" spans="1:8" x14ac:dyDescent="0.5">
      <c r="A3" s="1411"/>
      <c r="B3" s="481"/>
      <c r="C3" s="1414"/>
      <c r="D3" s="1401" t="s">
        <v>163</v>
      </c>
      <c r="E3" s="1402"/>
      <c r="F3" s="1402"/>
      <c r="G3" s="1403"/>
      <c r="H3" s="1398"/>
    </row>
    <row r="4" spans="1:8" x14ac:dyDescent="0.5">
      <c r="A4" s="1411"/>
      <c r="B4" s="481"/>
      <c r="C4" s="1414"/>
      <c r="D4" s="1404"/>
      <c r="E4" s="1405"/>
      <c r="F4" s="1405"/>
      <c r="G4" s="1406"/>
      <c r="H4" s="1398"/>
    </row>
    <row r="5" spans="1:8" x14ac:dyDescent="0.5">
      <c r="A5" s="1412"/>
      <c r="B5" s="482" t="s">
        <v>86</v>
      </c>
      <c r="C5" s="1415"/>
      <c r="D5" s="1407"/>
      <c r="E5" s="1408"/>
      <c r="F5" s="1408"/>
      <c r="G5" s="1409"/>
      <c r="H5" s="1398"/>
    </row>
    <row r="6" spans="1:8" ht="22.5" thickBot="1" x14ac:dyDescent="0.55000000000000004">
      <c r="A6" s="551"/>
      <c r="B6" s="149" t="s">
        <v>101</v>
      </c>
      <c r="C6" s="101">
        <v>520000</v>
      </c>
      <c r="D6" s="186" t="s">
        <v>78</v>
      </c>
      <c r="E6" s="1336" t="s">
        <v>164</v>
      </c>
      <c r="F6" s="1337" t="s">
        <v>165</v>
      </c>
      <c r="G6" s="1336" t="s">
        <v>166</v>
      </c>
      <c r="H6" s="1416"/>
    </row>
    <row r="7" spans="1:8" x14ac:dyDescent="0.5">
      <c r="A7" s="552"/>
      <c r="B7" s="151" t="s">
        <v>96</v>
      </c>
      <c r="C7" s="538">
        <v>522000</v>
      </c>
      <c r="D7" s="23"/>
      <c r="E7" s="4"/>
      <c r="F7" s="4"/>
      <c r="G7" s="4"/>
      <c r="H7" s="416"/>
    </row>
    <row r="8" spans="1:8" x14ac:dyDescent="0.5">
      <c r="A8" s="553">
        <v>7</v>
      </c>
      <c r="B8" s="158" t="s">
        <v>4</v>
      </c>
      <c r="C8" s="539">
        <v>220100</v>
      </c>
      <c r="D8" s="37"/>
      <c r="E8" s="37"/>
      <c r="F8" s="37"/>
      <c r="G8" s="37"/>
      <c r="H8" s="392"/>
    </row>
    <row r="9" spans="1:8" x14ac:dyDescent="0.5">
      <c r="A9" s="553">
        <v>8</v>
      </c>
      <c r="B9" s="158" t="s">
        <v>94</v>
      </c>
      <c r="C9" s="539">
        <v>220200</v>
      </c>
      <c r="D9" s="37"/>
      <c r="E9" s="37"/>
      <c r="F9" s="37"/>
      <c r="G9" s="37"/>
      <c r="H9" s="392"/>
    </row>
    <row r="10" spans="1:8" x14ac:dyDescent="0.5">
      <c r="A10" s="553">
        <v>9</v>
      </c>
      <c r="B10" s="158" t="s">
        <v>93</v>
      </c>
      <c r="C10" s="539">
        <v>220300</v>
      </c>
      <c r="D10" s="37"/>
      <c r="E10" s="37"/>
      <c r="F10" s="37"/>
      <c r="G10" s="37"/>
      <c r="H10" s="392"/>
    </row>
    <row r="11" spans="1:8" x14ac:dyDescent="0.5">
      <c r="A11" s="553">
        <v>10</v>
      </c>
      <c r="B11" s="158" t="s">
        <v>5</v>
      </c>
      <c r="C11" s="539">
        <v>220400</v>
      </c>
      <c r="D11" s="37"/>
      <c r="E11" s="37"/>
      <c r="F11" s="37"/>
      <c r="G11" s="37"/>
      <c r="H11" s="392"/>
    </row>
    <row r="12" spans="1:8" x14ac:dyDescent="0.5">
      <c r="A12" s="553">
        <v>11</v>
      </c>
      <c r="B12" s="158" t="s">
        <v>97</v>
      </c>
      <c r="C12" s="539">
        <v>220500</v>
      </c>
      <c r="D12" s="37"/>
      <c r="E12" s="37"/>
      <c r="F12" s="37"/>
      <c r="G12" s="37"/>
      <c r="H12" s="392"/>
    </row>
    <row r="13" spans="1:8" ht="22.5" thickBot="1" x14ac:dyDescent="0.55000000000000004">
      <c r="A13" s="555"/>
      <c r="B13" s="160"/>
      <c r="C13" s="106"/>
      <c r="D13" s="483"/>
      <c r="E13" s="483"/>
      <c r="F13" s="483"/>
      <c r="G13" s="483"/>
      <c r="H13" s="484"/>
    </row>
    <row r="14" spans="1:8" s="376" customFormat="1" ht="22.5" thickBot="1" x14ac:dyDescent="0.55000000000000004">
      <c r="A14" s="554"/>
      <c r="B14" s="157" t="s">
        <v>104</v>
      </c>
      <c r="C14" s="105"/>
      <c r="D14" s="13"/>
      <c r="E14" s="13"/>
      <c r="F14" s="13"/>
      <c r="G14" s="13"/>
      <c r="H14" s="414"/>
    </row>
    <row r="15" spans="1:8" s="488" customFormat="1" ht="22.5" thickBot="1" x14ac:dyDescent="0.55000000000000004">
      <c r="A15" s="556"/>
      <c r="B15" s="161" t="s">
        <v>105</v>
      </c>
      <c r="C15" s="540"/>
      <c r="D15" s="485"/>
      <c r="E15" s="485"/>
      <c r="F15" s="486"/>
      <c r="G15" s="485"/>
      <c r="H15" s="487"/>
    </row>
    <row r="16" spans="1:8" ht="22.5" thickTop="1" x14ac:dyDescent="0.5">
      <c r="A16" s="557"/>
      <c r="B16" s="14" t="s">
        <v>6</v>
      </c>
      <c r="C16" s="541"/>
      <c r="D16" s="3"/>
      <c r="E16" s="4"/>
      <c r="F16" s="4"/>
      <c r="G16" s="4"/>
      <c r="H16" s="164"/>
    </row>
    <row r="17" spans="1:8" x14ac:dyDescent="0.5">
      <c r="A17" s="558">
        <v>12</v>
      </c>
      <c r="B17" s="19" t="s">
        <v>98</v>
      </c>
      <c r="C17" s="542">
        <v>220600</v>
      </c>
      <c r="D17" s="37"/>
      <c r="E17" s="37"/>
      <c r="F17" s="37"/>
      <c r="G17" s="37"/>
      <c r="H17" s="489"/>
    </row>
    <row r="18" spans="1:8" x14ac:dyDescent="0.5">
      <c r="A18" s="558">
        <v>13</v>
      </c>
      <c r="B18" s="9" t="s">
        <v>99</v>
      </c>
      <c r="C18" s="543">
        <v>220700</v>
      </c>
      <c r="D18" s="18"/>
      <c r="E18" s="8"/>
      <c r="F18" s="37"/>
      <c r="G18" s="8"/>
      <c r="H18" s="489"/>
    </row>
    <row r="19" spans="1:8" s="495" customFormat="1" ht="22.5" thickBot="1" x14ac:dyDescent="0.55000000000000004">
      <c r="A19" s="559"/>
      <c r="B19" s="490" t="s">
        <v>7</v>
      </c>
      <c r="C19" s="544"/>
      <c r="D19" s="491"/>
      <c r="E19" s="492"/>
      <c r="F19" s="493"/>
      <c r="G19" s="492"/>
      <c r="H19" s="494"/>
    </row>
    <row r="20" spans="1:8" s="238" customFormat="1" ht="22.5" thickTop="1" x14ac:dyDescent="0.5">
      <c r="A20" s="560"/>
      <c r="B20" s="2" t="s">
        <v>100</v>
      </c>
      <c r="C20" s="545">
        <v>530000</v>
      </c>
      <c r="D20" s="496"/>
      <c r="E20" s="497"/>
      <c r="F20" s="498"/>
      <c r="G20" s="497"/>
      <c r="H20" s="499"/>
    </row>
    <row r="21" spans="1:8" x14ac:dyDescent="0.5">
      <c r="A21" s="558"/>
      <c r="B21" s="6" t="s">
        <v>8</v>
      </c>
      <c r="C21" s="543"/>
      <c r="D21" s="18"/>
      <c r="E21" s="8"/>
      <c r="F21" s="8"/>
      <c r="G21" s="8"/>
      <c r="H21" s="158"/>
    </row>
    <row r="22" spans="1:8" x14ac:dyDescent="0.5">
      <c r="A22" s="555"/>
      <c r="B22" s="151" t="s">
        <v>9</v>
      </c>
      <c r="C22" s="111">
        <v>531000</v>
      </c>
      <c r="D22" s="3"/>
      <c r="E22" s="4"/>
      <c r="F22" s="4"/>
      <c r="G22" s="4"/>
      <c r="H22" s="164"/>
    </row>
    <row r="23" spans="1:8" x14ac:dyDescent="0.5">
      <c r="A23" s="561">
        <v>14</v>
      </c>
      <c r="B23" s="165" t="s">
        <v>58</v>
      </c>
      <c r="C23" s="112">
        <v>310100</v>
      </c>
      <c r="D23" s="37"/>
      <c r="E23" s="37"/>
      <c r="F23" s="37"/>
      <c r="G23" s="37"/>
      <c r="H23" s="392"/>
    </row>
    <row r="24" spans="1:8" x14ac:dyDescent="0.5">
      <c r="A24" s="561">
        <v>15</v>
      </c>
      <c r="B24" s="158" t="s">
        <v>10</v>
      </c>
      <c r="C24" s="112">
        <v>310200</v>
      </c>
      <c r="D24" s="37"/>
      <c r="E24" s="37"/>
      <c r="F24" s="37"/>
      <c r="G24" s="37"/>
      <c r="H24" s="392"/>
    </row>
    <row r="25" spans="1:8" x14ac:dyDescent="0.5">
      <c r="A25" s="561">
        <v>16</v>
      </c>
      <c r="B25" s="158" t="s">
        <v>11</v>
      </c>
      <c r="C25" s="112">
        <v>310300</v>
      </c>
      <c r="D25" s="37"/>
      <c r="E25" s="37"/>
      <c r="F25" s="37"/>
      <c r="G25" s="37"/>
      <c r="H25" s="392"/>
    </row>
    <row r="26" spans="1:8" x14ac:dyDescent="0.5">
      <c r="A26" s="561">
        <v>17</v>
      </c>
      <c r="B26" s="158" t="s">
        <v>12</v>
      </c>
      <c r="C26" s="112">
        <v>310400</v>
      </c>
      <c r="D26" s="37"/>
      <c r="E26" s="37"/>
      <c r="F26" s="37"/>
      <c r="G26" s="37"/>
      <c r="H26" s="392"/>
    </row>
    <row r="27" spans="1:8" x14ac:dyDescent="0.5">
      <c r="A27" s="561">
        <v>18</v>
      </c>
      <c r="B27" s="158" t="s">
        <v>13</v>
      </c>
      <c r="C27" s="112">
        <v>310500</v>
      </c>
      <c r="D27" s="37"/>
      <c r="E27" s="37"/>
      <c r="F27" s="37"/>
      <c r="G27" s="37"/>
      <c r="H27" s="392"/>
    </row>
    <row r="28" spans="1:8" x14ac:dyDescent="0.5">
      <c r="A28" s="561">
        <v>19</v>
      </c>
      <c r="B28" s="158" t="s">
        <v>14</v>
      </c>
      <c r="C28" s="112">
        <v>310600</v>
      </c>
      <c r="D28" s="37"/>
      <c r="E28" s="37"/>
      <c r="F28" s="37"/>
      <c r="G28" s="37"/>
      <c r="H28" s="392"/>
    </row>
    <row r="29" spans="1:8" x14ac:dyDescent="0.5">
      <c r="A29" s="561">
        <v>20</v>
      </c>
      <c r="B29" s="158" t="s">
        <v>15</v>
      </c>
      <c r="C29" s="112">
        <v>310700</v>
      </c>
      <c r="D29" s="37"/>
      <c r="E29" s="37"/>
      <c r="F29" s="37"/>
      <c r="G29" s="37"/>
      <c r="H29" s="392"/>
    </row>
    <row r="30" spans="1:8" s="503" customFormat="1" ht="22.5" thickBot="1" x14ac:dyDescent="0.55000000000000004">
      <c r="A30" s="562"/>
      <c r="B30" s="73" t="s">
        <v>16</v>
      </c>
      <c r="C30" s="113"/>
      <c r="D30" s="500"/>
      <c r="E30" s="500"/>
      <c r="F30" s="501"/>
      <c r="G30" s="500"/>
      <c r="H30" s="502"/>
    </row>
    <row r="31" spans="1:8" ht="22.5" thickTop="1" x14ac:dyDescent="0.5">
      <c r="A31" s="563">
        <v>21</v>
      </c>
      <c r="B31" s="581" t="s">
        <v>17</v>
      </c>
      <c r="C31" s="114">
        <v>320100</v>
      </c>
      <c r="D31" s="36"/>
      <c r="E31" s="36"/>
      <c r="F31" s="36"/>
      <c r="G31" s="36"/>
      <c r="H31" s="402"/>
    </row>
    <row r="32" spans="1:8" x14ac:dyDescent="0.5">
      <c r="A32" s="563">
        <v>22</v>
      </c>
      <c r="B32" s="158" t="s">
        <v>19</v>
      </c>
      <c r="C32" s="114">
        <v>320200</v>
      </c>
      <c r="D32" s="36"/>
      <c r="E32" s="36"/>
      <c r="F32" s="36"/>
      <c r="G32" s="36"/>
      <c r="H32" s="402"/>
    </row>
    <row r="33" spans="1:8" x14ac:dyDescent="0.5">
      <c r="A33" s="563">
        <v>23</v>
      </c>
      <c r="B33" s="582" t="s">
        <v>102</v>
      </c>
      <c r="C33" s="114">
        <v>320300</v>
      </c>
      <c r="D33" s="36"/>
      <c r="E33" s="36"/>
      <c r="F33" s="36"/>
      <c r="G33" s="36"/>
      <c r="H33" s="402"/>
    </row>
    <row r="34" spans="1:8" x14ac:dyDescent="0.5">
      <c r="A34" s="561">
        <v>24</v>
      </c>
      <c r="B34" s="67" t="s">
        <v>18</v>
      </c>
      <c r="C34" s="112">
        <v>320400</v>
      </c>
      <c r="D34" s="37"/>
      <c r="E34" s="37"/>
      <c r="F34" s="37"/>
      <c r="G34" s="37"/>
      <c r="H34" s="402"/>
    </row>
    <row r="35" spans="1:8" s="503" customFormat="1" ht="22.5" thickBot="1" x14ac:dyDescent="0.55000000000000004">
      <c r="A35" s="562"/>
      <c r="B35" s="73" t="s">
        <v>20</v>
      </c>
      <c r="C35" s="113">
        <v>532000</v>
      </c>
      <c r="D35" s="500"/>
      <c r="E35" s="504"/>
      <c r="F35" s="501"/>
      <c r="G35" s="504"/>
      <c r="H35" s="505"/>
    </row>
    <row r="36" spans="1:8" ht="22.5" thickTop="1" x14ac:dyDescent="0.5">
      <c r="A36" s="563">
        <v>25</v>
      </c>
      <c r="B36" s="164" t="s">
        <v>21</v>
      </c>
      <c r="C36" s="114">
        <v>330100</v>
      </c>
      <c r="D36" s="30"/>
      <c r="E36" s="4"/>
      <c r="F36" s="36"/>
      <c r="G36" s="4"/>
      <c r="H36" s="416"/>
    </row>
    <row r="37" spans="1:8" x14ac:dyDescent="0.5">
      <c r="A37" s="561">
        <v>26</v>
      </c>
      <c r="B37" s="158" t="s">
        <v>22</v>
      </c>
      <c r="C37" s="112">
        <v>330200</v>
      </c>
      <c r="D37" s="28"/>
      <c r="E37" s="8"/>
      <c r="F37" s="37"/>
      <c r="G37" s="8"/>
      <c r="H37" s="416"/>
    </row>
    <row r="38" spans="1:8" x14ac:dyDescent="0.5">
      <c r="A38" s="561">
        <v>27</v>
      </c>
      <c r="B38" s="158" t="s">
        <v>23</v>
      </c>
      <c r="C38" s="112">
        <v>330300</v>
      </c>
      <c r="D38" s="28"/>
      <c r="E38" s="8"/>
      <c r="F38" s="37"/>
      <c r="G38" s="8"/>
      <c r="H38" s="416"/>
    </row>
    <row r="39" spans="1:8" x14ac:dyDescent="0.5">
      <c r="A39" s="561">
        <v>28</v>
      </c>
      <c r="B39" s="158" t="s">
        <v>106</v>
      </c>
      <c r="C39" s="112">
        <v>330400</v>
      </c>
      <c r="D39" s="28"/>
      <c r="E39" s="8"/>
      <c r="F39" s="37"/>
      <c r="G39" s="8"/>
      <c r="H39" s="416"/>
    </row>
    <row r="40" spans="1:8" x14ac:dyDescent="0.5">
      <c r="A40" s="561">
        <v>29</v>
      </c>
      <c r="B40" s="165" t="s">
        <v>107</v>
      </c>
      <c r="C40" s="112">
        <v>330500</v>
      </c>
      <c r="D40" s="28"/>
      <c r="E40" s="8"/>
      <c r="F40" s="37"/>
      <c r="G40" s="8"/>
      <c r="H40" s="416"/>
    </row>
    <row r="41" spans="1:8" x14ac:dyDescent="0.5">
      <c r="A41" s="561">
        <v>30</v>
      </c>
      <c r="B41" s="158" t="s">
        <v>24</v>
      </c>
      <c r="C41" s="112">
        <v>330600</v>
      </c>
      <c r="D41" s="28"/>
      <c r="E41" s="8"/>
      <c r="F41" s="37"/>
      <c r="G41" s="8"/>
      <c r="H41" s="416"/>
    </row>
    <row r="42" spans="1:8" x14ac:dyDescent="0.5">
      <c r="A42" s="561">
        <v>31</v>
      </c>
      <c r="B42" s="165" t="s">
        <v>25</v>
      </c>
      <c r="C42" s="112">
        <v>330700</v>
      </c>
      <c r="D42" s="28"/>
      <c r="E42" s="8"/>
      <c r="F42" s="37"/>
      <c r="G42" s="8"/>
      <c r="H42" s="416"/>
    </row>
    <row r="43" spans="1:8" x14ac:dyDescent="0.5">
      <c r="A43" s="561">
        <v>32</v>
      </c>
      <c r="B43" s="158" t="s">
        <v>59</v>
      </c>
      <c r="C43" s="112">
        <v>330800</v>
      </c>
      <c r="D43" s="28"/>
      <c r="E43" s="8"/>
      <c r="F43" s="37"/>
      <c r="G43" s="8"/>
      <c r="H43" s="416"/>
    </row>
    <row r="44" spans="1:8" x14ac:dyDescent="0.5">
      <c r="A44" s="561">
        <v>33</v>
      </c>
      <c r="B44" s="158" t="s">
        <v>60</v>
      </c>
      <c r="C44" s="112">
        <v>330900</v>
      </c>
      <c r="D44" s="28"/>
      <c r="E44" s="8"/>
      <c r="F44" s="37"/>
      <c r="G44" s="8"/>
      <c r="H44" s="416"/>
    </row>
    <row r="45" spans="1:8" x14ac:dyDescent="0.5">
      <c r="A45" s="561">
        <v>34</v>
      </c>
      <c r="B45" s="158" t="s">
        <v>108</v>
      </c>
      <c r="C45" s="112">
        <v>331000</v>
      </c>
      <c r="D45" s="28"/>
      <c r="E45" s="8"/>
      <c r="F45" s="37"/>
      <c r="G45" s="8"/>
      <c r="H45" s="416"/>
    </row>
    <row r="46" spans="1:8" x14ac:dyDescent="0.5">
      <c r="A46" s="561">
        <v>35</v>
      </c>
      <c r="B46" s="158" t="s">
        <v>51</v>
      </c>
      <c r="C46" s="112">
        <v>331100</v>
      </c>
      <c r="D46" s="28"/>
      <c r="E46" s="8"/>
      <c r="F46" s="37"/>
      <c r="G46" s="8"/>
      <c r="H46" s="416"/>
    </row>
    <row r="47" spans="1:8" x14ac:dyDescent="0.5">
      <c r="A47" s="561">
        <v>36</v>
      </c>
      <c r="B47" s="158" t="s">
        <v>52</v>
      </c>
      <c r="C47" s="112">
        <v>331200</v>
      </c>
      <c r="D47" s="28"/>
      <c r="E47" s="8"/>
      <c r="F47" s="37"/>
      <c r="G47" s="8"/>
      <c r="H47" s="416"/>
    </row>
    <row r="48" spans="1:8" x14ac:dyDescent="0.5">
      <c r="A48" s="561">
        <v>37</v>
      </c>
      <c r="B48" s="158" t="s">
        <v>109</v>
      </c>
      <c r="C48" s="112">
        <v>331300</v>
      </c>
      <c r="D48" s="28"/>
      <c r="E48" s="8"/>
      <c r="F48" s="37"/>
      <c r="G48" s="8"/>
      <c r="H48" s="416"/>
    </row>
    <row r="49" spans="1:8" x14ac:dyDescent="0.5">
      <c r="A49" s="561">
        <v>38</v>
      </c>
      <c r="B49" s="158" t="s">
        <v>26</v>
      </c>
      <c r="C49" s="112">
        <v>331400</v>
      </c>
      <c r="D49" s="28"/>
      <c r="E49" s="8"/>
      <c r="F49" s="37"/>
      <c r="G49" s="8"/>
      <c r="H49" s="416"/>
    </row>
    <row r="50" spans="1:8" x14ac:dyDescent="0.5">
      <c r="A50" s="564">
        <v>39</v>
      </c>
      <c r="B50" s="158" t="s">
        <v>110</v>
      </c>
      <c r="C50" s="106">
        <v>331500</v>
      </c>
      <c r="D50" s="29"/>
      <c r="E50" s="12"/>
      <c r="F50" s="37"/>
      <c r="G50" s="12"/>
      <c r="H50" s="416"/>
    </row>
    <row r="51" spans="1:8" x14ac:dyDescent="0.5">
      <c r="A51" s="564">
        <v>40</v>
      </c>
      <c r="B51" s="158" t="s">
        <v>111</v>
      </c>
      <c r="C51" s="106">
        <v>331600</v>
      </c>
      <c r="D51" s="29"/>
      <c r="E51" s="12"/>
      <c r="F51" s="37"/>
      <c r="G51" s="12"/>
      <c r="H51" s="416"/>
    </row>
    <row r="52" spans="1:8" ht="28.5" customHeight="1" x14ac:dyDescent="0.5">
      <c r="A52" s="564">
        <v>41</v>
      </c>
      <c r="B52" s="158" t="s">
        <v>53</v>
      </c>
      <c r="C52" s="106">
        <v>331700</v>
      </c>
      <c r="D52" s="29"/>
      <c r="E52" s="12"/>
      <c r="F52" s="37"/>
      <c r="G52" s="12"/>
      <c r="H52" s="416"/>
    </row>
    <row r="53" spans="1:8" s="503" customFormat="1" ht="26.25" customHeight="1" thickBot="1" x14ac:dyDescent="0.55000000000000004">
      <c r="A53" s="562"/>
      <c r="B53" s="73" t="s">
        <v>27</v>
      </c>
      <c r="C53" s="113">
        <v>533000</v>
      </c>
      <c r="D53" s="506"/>
      <c r="E53" s="506"/>
      <c r="F53" s="501"/>
      <c r="G53" s="506"/>
      <c r="H53" s="507"/>
    </row>
    <row r="54" spans="1:8" s="510" customFormat="1" ht="29.25" customHeight="1" thickTop="1" thickBot="1" x14ac:dyDescent="0.55000000000000004">
      <c r="A54" s="565"/>
      <c r="B54" s="83" t="s">
        <v>28</v>
      </c>
      <c r="C54" s="115"/>
      <c r="D54" s="508"/>
      <c r="E54" s="508"/>
      <c r="F54" s="508"/>
      <c r="G54" s="508"/>
      <c r="H54" s="509"/>
    </row>
    <row r="55" spans="1:8" ht="22.5" thickTop="1" x14ac:dyDescent="0.5">
      <c r="A55" s="563"/>
      <c r="B55" s="167" t="s">
        <v>29</v>
      </c>
      <c r="C55" s="114">
        <v>534000</v>
      </c>
      <c r="D55" s="23"/>
      <c r="E55" s="4"/>
      <c r="F55" s="4"/>
      <c r="G55" s="4"/>
      <c r="H55" s="164"/>
    </row>
    <row r="56" spans="1:8" x14ac:dyDescent="0.5">
      <c r="A56" s="561">
        <v>42</v>
      </c>
      <c r="B56" s="158" t="s">
        <v>30</v>
      </c>
      <c r="C56" s="112">
        <v>340100</v>
      </c>
      <c r="D56" s="7"/>
      <c r="E56" s="7"/>
      <c r="F56" s="8"/>
      <c r="G56" s="7"/>
      <c r="H56" s="392"/>
    </row>
    <row r="57" spans="1:8" x14ac:dyDescent="0.5">
      <c r="A57" s="561">
        <v>43</v>
      </c>
      <c r="B57" s="158" t="s">
        <v>31</v>
      </c>
      <c r="C57" s="112">
        <v>340200</v>
      </c>
      <c r="D57" s="7"/>
      <c r="E57" s="7"/>
      <c r="F57" s="8"/>
      <c r="G57" s="7"/>
      <c r="H57" s="392"/>
    </row>
    <row r="58" spans="1:8" x14ac:dyDescent="0.5">
      <c r="A58" s="561">
        <v>44</v>
      </c>
      <c r="B58" s="158" t="s">
        <v>32</v>
      </c>
      <c r="C58" s="112">
        <v>340300</v>
      </c>
      <c r="D58" s="7"/>
      <c r="E58" s="7"/>
      <c r="F58" s="8"/>
      <c r="G58" s="7"/>
      <c r="H58" s="392"/>
    </row>
    <row r="59" spans="1:8" x14ac:dyDescent="0.5">
      <c r="A59" s="561">
        <v>45</v>
      </c>
      <c r="B59" s="158" t="s">
        <v>33</v>
      </c>
      <c r="C59" s="112">
        <v>340400</v>
      </c>
      <c r="D59" s="7"/>
      <c r="E59" s="7"/>
      <c r="F59" s="8"/>
      <c r="G59" s="7"/>
      <c r="H59" s="392"/>
    </row>
    <row r="60" spans="1:8" x14ac:dyDescent="0.5">
      <c r="A60" s="561">
        <v>46</v>
      </c>
      <c r="B60" s="158" t="s">
        <v>120</v>
      </c>
      <c r="C60" s="112">
        <v>340500</v>
      </c>
      <c r="D60" s="7"/>
      <c r="E60" s="7"/>
      <c r="F60" s="8"/>
      <c r="G60" s="7"/>
      <c r="H60" s="392"/>
    </row>
    <row r="61" spans="1:8" s="294" customFormat="1" ht="22.5" thickBot="1" x14ac:dyDescent="0.55000000000000004">
      <c r="A61" s="566"/>
      <c r="B61" s="88" t="s">
        <v>34</v>
      </c>
      <c r="C61" s="116"/>
      <c r="D61" s="511"/>
      <c r="E61" s="511"/>
      <c r="F61" s="512"/>
      <c r="G61" s="511"/>
      <c r="H61" s="513"/>
    </row>
    <row r="62" spans="1:8" ht="22.5" thickTop="1" x14ac:dyDescent="0.5">
      <c r="A62" s="563"/>
      <c r="B62" s="167" t="s">
        <v>112</v>
      </c>
      <c r="C62" s="114">
        <v>560000</v>
      </c>
      <c r="D62" s="514"/>
      <c r="E62" s="4"/>
      <c r="F62" s="4"/>
      <c r="G62" s="4"/>
      <c r="H62" s="164"/>
    </row>
    <row r="63" spans="1:8" x14ac:dyDescent="0.5">
      <c r="A63" s="561">
        <v>47</v>
      </c>
      <c r="B63" s="158" t="s">
        <v>113</v>
      </c>
      <c r="C63" s="114">
        <v>610100</v>
      </c>
      <c r="D63" s="28"/>
      <c r="E63" s="28"/>
      <c r="F63" s="8"/>
      <c r="G63" s="28"/>
      <c r="H63" s="392"/>
    </row>
    <row r="64" spans="1:8" x14ac:dyDescent="0.5">
      <c r="A64" s="561">
        <v>48</v>
      </c>
      <c r="B64" s="158" t="s">
        <v>114</v>
      </c>
      <c r="C64" s="114">
        <v>610200</v>
      </c>
      <c r="D64" s="28"/>
      <c r="E64" s="28"/>
      <c r="F64" s="8"/>
      <c r="G64" s="28"/>
      <c r="H64" s="392"/>
    </row>
    <row r="65" spans="1:8" x14ac:dyDescent="0.5">
      <c r="A65" s="561">
        <v>49</v>
      </c>
      <c r="B65" s="158" t="s">
        <v>115</v>
      </c>
      <c r="C65" s="114">
        <v>610300</v>
      </c>
      <c r="D65" s="28"/>
      <c r="E65" s="28"/>
      <c r="F65" s="8"/>
      <c r="G65" s="28"/>
      <c r="H65" s="392"/>
    </row>
    <row r="66" spans="1:8" x14ac:dyDescent="0.5">
      <c r="A66" s="561">
        <v>50</v>
      </c>
      <c r="B66" s="165" t="s">
        <v>116</v>
      </c>
      <c r="C66" s="114">
        <v>610400</v>
      </c>
      <c r="D66" s="28"/>
      <c r="E66" s="28"/>
      <c r="F66" s="8"/>
      <c r="G66" s="28"/>
      <c r="H66" s="158"/>
    </row>
    <row r="67" spans="1:8" s="298" customFormat="1" ht="22.5" thickBot="1" x14ac:dyDescent="0.55000000000000004">
      <c r="A67" s="567"/>
      <c r="B67" s="88" t="s">
        <v>161</v>
      </c>
      <c r="C67" s="116"/>
      <c r="D67" s="511"/>
      <c r="E67" s="511"/>
      <c r="F67" s="515"/>
      <c r="G67" s="511"/>
      <c r="H67" s="516"/>
    </row>
    <row r="68" spans="1:8" ht="22.5" thickTop="1" x14ac:dyDescent="0.5">
      <c r="A68" s="568"/>
      <c r="B68" s="167" t="s">
        <v>117</v>
      </c>
      <c r="C68" s="106">
        <v>550000</v>
      </c>
      <c r="D68" s="517"/>
      <c r="E68" s="4"/>
      <c r="F68" s="4"/>
      <c r="G68" s="4"/>
      <c r="H68" s="164"/>
    </row>
    <row r="69" spans="1:8" x14ac:dyDescent="0.5">
      <c r="A69" s="561">
        <v>51</v>
      </c>
      <c r="B69" s="158" t="s">
        <v>118</v>
      </c>
      <c r="C69" s="112"/>
      <c r="D69" s="7"/>
      <c r="E69" s="8"/>
      <c r="F69" s="8"/>
      <c r="G69" s="8"/>
      <c r="H69" s="158"/>
    </row>
    <row r="70" spans="1:8" s="298" customFormat="1" ht="22.5" thickBot="1" x14ac:dyDescent="0.55000000000000004">
      <c r="A70" s="569"/>
      <c r="B70" s="169" t="s">
        <v>162</v>
      </c>
      <c r="C70" s="117"/>
      <c r="D70" s="518"/>
      <c r="E70" s="518"/>
      <c r="F70" s="519"/>
      <c r="G70" s="518"/>
      <c r="H70" s="520"/>
    </row>
    <row r="71" spans="1:8" s="319" customFormat="1" ht="23.25" thickTop="1" thickBot="1" x14ac:dyDescent="0.55000000000000004">
      <c r="A71" s="570"/>
      <c r="B71" s="92" t="s">
        <v>35</v>
      </c>
      <c r="C71" s="546"/>
      <c r="D71" s="521"/>
      <c r="E71" s="521"/>
      <c r="F71" s="522"/>
      <c r="G71" s="521"/>
      <c r="H71" s="523"/>
    </row>
    <row r="72" spans="1:8" s="35" customFormat="1" ht="22.5" thickTop="1" x14ac:dyDescent="0.5">
      <c r="A72" s="571"/>
      <c r="B72" s="151" t="s">
        <v>119</v>
      </c>
      <c r="C72" s="118"/>
      <c r="D72" s="524"/>
      <c r="E72" s="4"/>
      <c r="F72" s="4"/>
      <c r="G72" s="4"/>
      <c r="H72" s="164"/>
    </row>
    <row r="73" spans="1:8" s="35" customFormat="1" x14ac:dyDescent="0.5">
      <c r="A73" s="572"/>
      <c r="B73" s="172" t="s">
        <v>36</v>
      </c>
      <c r="C73" s="108">
        <v>541000</v>
      </c>
      <c r="D73" s="37"/>
      <c r="E73" s="8"/>
      <c r="F73" s="8"/>
      <c r="G73" s="8"/>
      <c r="H73" s="525"/>
    </row>
    <row r="74" spans="1:8" s="35" customFormat="1" x14ac:dyDescent="0.5">
      <c r="A74" s="573">
        <v>52</v>
      </c>
      <c r="B74" s="153" t="s">
        <v>121</v>
      </c>
      <c r="C74" s="109">
        <v>410100</v>
      </c>
      <c r="D74" s="68"/>
      <c r="E74" s="12"/>
      <c r="F74" s="8"/>
      <c r="G74" s="12"/>
      <c r="H74" s="525"/>
    </row>
    <row r="75" spans="1:8" s="35" customFormat="1" x14ac:dyDescent="0.5">
      <c r="A75" s="573">
        <v>53</v>
      </c>
      <c r="B75" s="153" t="s">
        <v>122</v>
      </c>
      <c r="C75" s="109">
        <v>410200</v>
      </c>
      <c r="D75" s="68"/>
      <c r="E75" s="12"/>
      <c r="F75" s="8"/>
      <c r="G75" s="12"/>
      <c r="H75" s="525"/>
    </row>
    <row r="76" spans="1:8" s="35" customFormat="1" x14ac:dyDescent="0.5">
      <c r="A76" s="573">
        <v>54</v>
      </c>
      <c r="B76" s="153" t="s">
        <v>123</v>
      </c>
      <c r="C76" s="109">
        <v>410300</v>
      </c>
      <c r="D76" s="68"/>
      <c r="E76" s="12"/>
      <c r="F76" s="8"/>
      <c r="G76" s="12"/>
      <c r="H76" s="525"/>
    </row>
    <row r="77" spans="1:8" s="35" customFormat="1" x14ac:dyDescent="0.5">
      <c r="A77" s="573">
        <v>55</v>
      </c>
      <c r="B77" s="153" t="s">
        <v>124</v>
      </c>
      <c r="C77" s="109">
        <v>410400</v>
      </c>
      <c r="D77" s="68"/>
      <c r="E77" s="12"/>
      <c r="F77" s="8"/>
      <c r="G77" s="12"/>
      <c r="H77" s="525"/>
    </row>
    <row r="78" spans="1:8" s="35" customFormat="1" x14ac:dyDescent="0.5">
      <c r="A78" s="573">
        <v>56</v>
      </c>
      <c r="B78" s="153" t="s">
        <v>125</v>
      </c>
      <c r="C78" s="109">
        <v>410500</v>
      </c>
      <c r="D78" s="68"/>
      <c r="E78" s="12"/>
      <c r="F78" s="8"/>
      <c r="G78" s="12"/>
      <c r="H78" s="525"/>
    </row>
    <row r="79" spans="1:8" s="35" customFormat="1" x14ac:dyDescent="0.5">
      <c r="A79" s="573">
        <v>57</v>
      </c>
      <c r="B79" s="153" t="s">
        <v>126</v>
      </c>
      <c r="C79" s="109">
        <v>410600</v>
      </c>
      <c r="D79" s="68"/>
      <c r="E79" s="12"/>
      <c r="F79" s="8"/>
      <c r="G79" s="12"/>
      <c r="H79" s="525"/>
    </row>
    <row r="80" spans="1:8" s="35" customFormat="1" x14ac:dyDescent="0.5">
      <c r="A80" s="573">
        <v>58</v>
      </c>
      <c r="B80" s="153" t="s">
        <v>127</v>
      </c>
      <c r="C80" s="109">
        <v>410700</v>
      </c>
      <c r="D80" s="68"/>
      <c r="E80" s="12"/>
      <c r="F80" s="8"/>
      <c r="G80" s="12"/>
      <c r="H80" s="525"/>
    </row>
    <row r="81" spans="1:8" s="35" customFormat="1" x14ac:dyDescent="0.5">
      <c r="A81" s="573">
        <v>59</v>
      </c>
      <c r="B81" s="153" t="s">
        <v>128</v>
      </c>
      <c r="C81" s="109">
        <v>410800</v>
      </c>
      <c r="D81" s="68"/>
      <c r="E81" s="12"/>
      <c r="F81" s="8"/>
      <c r="G81" s="12"/>
      <c r="H81" s="525"/>
    </row>
    <row r="82" spans="1:8" s="35" customFormat="1" x14ac:dyDescent="0.5">
      <c r="A82" s="573">
        <v>60</v>
      </c>
      <c r="B82" s="153" t="s">
        <v>129</v>
      </c>
      <c r="C82" s="109">
        <v>410900</v>
      </c>
      <c r="D82" s="68"/>
      <c r="E82" s="12"/>
      <c r="F82" s="8"/>
      <c r="G82" s="12"/>
      <c r="H82" s="525"/>
    </row>
    <row r="83" spans="1:8" s="35" customFormat="1" x14ac:dyDescent="0.5">
      <c r="A83" s="572">
        <v>61</v>
      </c>
      <c r="B83" s="153" t="s">
        <v>130</v>
      </c>
      <c r="C83" s="108">
        <v>411000</v>
      </c>
      <c r="D83" s="37"/>
      <c r="E83" s="8"/>
      <c r="F83" s="8"/>
      <c r="G83" s="8"/>
      <c r="H83" s="525"/>
    </row>
    <row r="84" spans="1:8" s="35" customFormat="1" x14ac:dyDescent="0.5">
      <c r="A84" s="573">
        <v>62</v>
      </c>
      <c r="B84" s="153" t="s">
        <v>131</v>
      </c>
      <c r="C84" s="109">
        <v>411100</v>
      </c>
      <c r="D84" s="68"/>
      <c r="E84" s="12"/>
      <c r="F84" s="8"/>
      <c r="G84" s="12"/>
      <c r="H84" s="525"/>
    </row>
    <row r="85" spans="1:8" s="35" customFormat="1" x14ac:dyDescent="0.5">
      <c r="A85" s="573">
        <v>63</v>
      </c>
      <c r="B85" s="153" t="s">
        <v>132</v>
      </c>
      <c r="C85" s="109">
        <v>411200</v>
      </c>
      <c r="D85" s="68"/>
      <c r="E85" s="12"/>
      <c r="F85" s="8"/>
      <c r="G85" s="12"/>
      <c r="H85" s="525"/>
    </row>
    <row r="86" spans="1:8" s="35" customFormat="1" x14ac:dyDescent="0.5">
      <c r="A86" s="573">
        <v>64</v>
      </c>
      <c r="B86" s="153" t="s">
        <v>133</v>
      </c>
      <c r="C86" s="109">
        <v>411300</v>
      </c>
      <c r="D86" s="68"/>
      <c r="E86" s="12"/>
      <c r="F86" s="8"/>
      <c r="G86" s="12"/>
      <c r="H86" s="525"/>
    </row>
    <row r="87" spans="1:8" s="35" customFormat="1" x14ac:dyDescent="0.5">
      <c r="A87" s="573">
        <v>65</v>
      </c>
      <c r="B87" s="153" t="s">
        <v>134</v>
      </c>
      <c r="C87" s="109">
        <v>411400</v>
      </c>
      <c r="D87" s="68"/>
      <c r="E87" s="12"/>
      <c r="F87" s="8"/>
      <c r="G87" s="12"/>
      <c r="H87" s="525"/>
    </row>
    <row r="88" spans="1:8" s="35" customFormat="1" x14ac:dyDescent="0.5">
      <c r="A88" s="573">
        <v>66</v>
      </c>
      <c r="B88" s="153" t="s">
        <v>135</v>
      </c>
      <c r="C88" s="109">
        <v>411500</v>
      </c>
      <c r="D88" s="68"/>
      <c r="E88" s="12"/>
      <c r="F88" s="8"/>
      <c r="G88" s="12"/>
      <c r="H88" s="525"/>
    </row>
    <row r="89" spans="1:8" s="35" customFormat="1" x14ac:dyDescent="0.5">
      <c r="A89" s="573">
        <v>67</v>
      </c>
      <c r="B89" s="153" t="s">
        <v>136</v>
      </c>
      <c r="C89" s="109">
        <v>411600</v>
      </c>
      <c r="D89" s="68"/>
      <c r="E89" s="12"/>
      <c r="F89" s="8"/>
      <c r="G89" s="12"/>
      <c r="H89" s="525"/>
    </row>
    <row r="90" spans="1:8" s="35" customFormat="1" x14ac:dyDescent="0.5">
      <c r="A90" s="573">
        <v>68</v>
      </c>
      <c r="B90" s="153" t="s">
        <v>137</v>
      </c>
      <c r="C90" s="109">
        <v>411700</v>
      </c>
      <c r="D90" s="68"/>
      <c r="E90" s="12"/>
      <c r="F90" s="8"/>
      <c r="G90" s="12"/>
      <c r="H90" s="525"/>
    </row>
    <row r="91" spans="1:8" s="35" customFormat="1" ht="22.5" thickBot="1" x14ac:dyDescent="0.55000000000000004">
      <c r="A91" s="573">
        <v>69</v>
      </c>
      <c r="B91" s="155" t="s">
        <v>138</v>
      </c>
      <c r="C91" s="109">
        <v>411800</v>
      </c>
      <c r="D91" s="68"/>
      <c r="E91" s="12"/>
      <c r="F91" s="12"/>
      <c r="G91" s="12"/>
      <c r="H91" s="526"/>
    </row>
    <row r="92" spans="1:8" s="530" customFormat="1" ht="22.5" thickBot="1" x14ac:dyDescent="0.55000000000000004">
      <c r="A92" s="574"/>
      <c r="B92" s="175" t="s">
        <v>140</v>
      </c>
      <c r="C92" s="119"/>
      <c r="D92" s="527"/>
      <c r="E92" s="528"/>
      <c r="F92" s="528"/>
      <c r="G92" s="528"/>
      <c r="H92" s="529"/>
    </row>
    <row r="93" spans="1:8" s="35" customFormat="1" x14ac:dyDescent="0.5">
      <c r="A93" s="564"/>
      <c r="B93" s="176" t="s">
        <v>37</v>
      </c>
      <c r="C93" s="106">
        <v>542000</v>
      </c>
      <c r="D93" s="483"/>
      <c r="E93" s="47"/>
      <c r="F93" s="4"/>
      <c r="G93" s="47"/>
      <c r="H93" s="531"/>
    </row>
    <row r="94" spans="1:8" s="35" customFormat="1" ht="22.5" thickBot="1" x14ac:dyDescent="0.55000000000000004">
      <c r="A94" s="573">
        <v>70</v>
      </c>
      <c r="B94" s="177" t="s">
        <v>139</v>
      </c>
      <c r="C94" s="109"/>
      <c r="D94" s="68"/>
      <c r="E94" s="12"/>
      <c r="F94" s="12"/>
      <c r="G94" s="12"/>
      <c r="H94" s="526"/>
    </row>
    <row r="95" spans="1:8" s="530" customFormat="1" ht="22.5" thickBot="1" x14ac:dyDescent="0.55000000000000004">
      <c r="A95" s="574"/>
      <c r="B95" s="175" t="s">
        <v>141</v>
      </c>
      <c r="C95" s="120"/>
      <c r="D95" s="527"/>
      <c r="E95" s="528"/>
      <c r="F95" s="528"/>
      <c r="G95" s="528"/>
      <c r="H95" s="529"/>
    </row>
    <row r="96" spans="1:8" s="326" customFormat="1" ht="22.5" thickBot="1" x14ac:dyDescent="0.55000000000000004">
      <c r="A96" s="575"/>
      <c r="B96" s="352" t="s">
        <v>38</v>
      </c>
      <c r="C96" s="547"/>
      <c r="D96" s="532"/>
      <c r="E96" s="532"/>
      <c r="F96" s="533"/>
      <c r="G96" s="532"/>
      <c r="H96" s="534"/>
    </row>
    <row r="97" spans="1:8" ht="22.5" thickTop="1" x14ac:dyDescent="0.5">
      <c r="A97" s="571"/>
      <c r="B97" s="151" t="s">
        <v>39</v>
      </c>
      <c r="C97" s="538">
        <v>510000</v>
      </c>
      <c r="D97" s="23"/>
      <c r="E97" s="4"/>
      <c r="F97" s="4"/>
      <c r="G97" s="4"/>
      <c r="H97" s="164"/>
    </row>
    <row r="98" spans="1:8" x14ac:dyDescent="0.5">
      <c r="A98" s="572">
        <v>71</v>
      </c>
      <c r="B98" s="158" t="s">
        <v>142</v>
      </c>
      <c r="C98" s="539">
        <v>110100</v>
      </c>
      <c r="D98" s="7"/>
      <c r="E98" s="8"/>
      <c r="F98" s="8"/>
      <c r="G98" s="8"/>
      <c r="H98" s="158"/>
    </row>
    <row r="99" spans="1:8" x14ac:dyDescent="0.5">
      <c r="A99" s="572">
        <v>72</v>
      </c>
      <c r="B99" s="158" t="s">
        <v>143</v>
      </c>
      <c r="C99" s="539">
        <v>110200</v>
      </c>
      <c r="D99" s="7"/>
      <c r="E99" s="8"/>
      <c r="F99" s="8"/>
      <c r="G99" s="8"/>
      <c r="H99" s="158"/>
    </row>
    <row r="100" spans="1:8" x14ac:dyDescent="0.5">
      <c r="A100" s="572">
        <v>73</v>
      </c>
      <c r="B100" s="165" t="s">
        <v>144</v>
      </c>
      <c r="C100" s="539">
        <v>110300</v>
      </c>
      <c r="D100" s="7"/>
      <c r="E100" s="8"/>
      <c r="F100" s="8"/>
      <c r="G100" s="8"/>
      <c r="H100" s="158"/>
    </row>
    <row r="101" spans="1:8" x14ac:dyDescent="0.5">
      <c r="A101" s="572">
        <v>74</v>
      </c>
      <c r="B101" s="158" t="s">
        <v>157</v>
      </c>
      <c r="C101" s="539">
        <v>110400</v>
      </c>
      <c r="D101" s="7"/>
      <c r="E101" s="8"/>
      <c r="F101" s="8"/>
      <c r="G101" s="8"/>
      <c r="H101" s="158"/>
    </row>
    <row r="102" spans="1:8" x14ac:dyDescent="0.5">
      <c r="A102" s="572">
        <v>75</v>
      </c>
      <c r="B102" s="165" t="s">
        <v>158</v>
      </c>
      <c r="C102" s="539">
        <v>110500</v>
      </c>
      <c r="D102" s="7"/>
      <c r="E102" s="8"/>
      <c r="F102" s="8"/>
      <c r="G102" s="8"/>
      <c r="H102" s="158"/>
    </row>
    <row r="103" spans="1:8" x14ac:dyDescent="0.5">
      <c r="A103" s="572">
        <v>76</v>
      </c>
      <c r="B103" s="158" t="s">
        <v>159</v>
      </c>
      <c r="C103" s="539">
        <v>110600</v>
      </c>
      <c r="D103" s="7"/>
      <c r="E103" s="8"/>
      <c r="F103" s="8"/>
      <c r="G103" s="8"/>
      <c r="H103" s="158"/>
    </row>
    <row r="104" spans="1:8" x14ac:dyDescent="0.5">
      <c r="A104" s="572">
        <v>77</v>
      </c>
      <c r="B104" s="158" t="s">
        <v>145</v>
      </c>
      <c r="C104" s="539">
        <v>110700</v>
      </c>
      <c r="D104" s="7"/>
      <c r="E104" s="8"/>
      <c r="F104" s="8"/>
      <c r="G104" s="8"/>
      <c r="H104" s="158"/>
    </row>
    <row r="105" spans="1:8" x14ac:dyDescent="0.5">
      <c r="A105" s="572">
        <v>78</v>
      </c>
      <c r="B105" s="158" t="s">
        <v>146</v>
      </c>
      <c r="C105" s="539">
        <v>110800</v>
      </c>
      <c r="D105" s="7"/>
      <c r="E105" s="8"/>
      <c r="F105" s="8"/>
      <c r="G105" s="8"/>
      <c r="H105" s="158"/>
    </row>
    <row r="106" spans="1:8" x14ac:dyDescent="0.5">
      <c r="A106" s="572">
        <v>79</v>
      </c>
      <c r="B106" s="158" t="s">
        <v>147</v>
      </c>
      <c r="C106" s="539">
        <v>110900</v>
      </c>
      <c r="D106" s="7"/>
      <c r="E106" s="8"/>
      <c r="F106" s="8"/>
      <c r="G106" s="8"/>
      <c r="H106" s="158"/>
    </row>
    <row r="107" spans="1:8" x14ac:dyDescent="0.5">
      <c r="A107" s="572">
        <v>80</v>
      </c>
      <c r="B107" s="158" t="s">
        <v>148</v>
      </c>
      <c r="C107" s="539">
        <v>111000</v>
      </c>
      <c r="D107" s="7"/>
      <c r="E107" s="8"/>
      <c r="F107" s="8"/>
      <c r="G107" s="8"/>
      <c r="H107" s="158"/>
    </row>
    <row r="108" spans="1:8" x14ac:dyDescent="0.5">
      <c r="A108" s="572">
        <v>81</v>
      </c>
      <c r="B108" s="158" t="s">
        <v>149</v>
      </c>
      <c r="C108" s="539">
        <v>111100</v>
      </c>
      <c r="D108" s="7"/>
      <c r="E108" s="8"/>
      <c r="F108" s="8"/>
      <c r="G108" s="8"/>
      <c r="H108" s="158"/>
    </row>
    <row r="109" spans="1:8" x14ac:dyDescent="0.5">
      <c r="A109" s="572">
        <v>82</v>
      </c>
      <c r="B109" s="158" t="s">
        <v>150</v>
      </c>
      <c r="C109" s="539">
        <v>111200</v>
      </c>
      <c r="D109" s="7"/>
      <c r="E109" s="8"/>
      <c r="F109" s="8"/>
      <c r="G109" s="8"/>
      <c r="H109" s="158"/>
    </row>
    <row r="110" spans="1:8" x14ac:dyDescent="0.5">
      <c r="A110" s="572">
        <v>83</v>
      </c>
      <c r="B110" s="158" t="s">
        <v>151</v>
      </c>
      <c r="C110" s="539">
        <v>120100</v>
      </c>
      <c r="D110" s="7"/>
      <c r="E110" s="8"/>
      <c r="F110" s="8"/>
      <c r="G110" s="8"/>
      <c r="H110" s="158"/>
    </row>
    <row r="111" spans="1:8" x14ac:dyDescent="0.5">
      <c r="A111" s="572">
        <v>84</v>
      </c>
      <c r="B111" s="67" t="s">
        <v>152</v>
      </c>
      <c r="C111" s="539">
        <v>120200</v>
      </c>
      <c r="D111" s="7"/>
      <c r="E111" s="8"/>
      <c r="F111" s="8"/>
      <c r="G111" s="8"/>
      <c r="H111" s="158"/>
    </row>
    <row r="112" spans="1:8" x14ac:dyDescent="0.5">
      <c r="A112" s="572">
        <v>85</v>
      </c>
      <c r="B112" s="158" t="s">
        <v>153</v>
      </c>
      <c r="C112" s="539">
        <v>120300</v>
      </c>
      <c r="D112" s="7"/>
      <c r="E112" s="8"/>
      <c r="F112" s="8"/>
      <c r="G112" s="8"/>
      <c r="H112" s="158"/>
    </row>
    <row r="113" spans="1:8" x14ac:dyDescent="0.5">
      <c r="A113" s="572">
        <v>86</v>
      </c>
      <c r="B113" s="165" t="s">
        <v>154</v>
      </c>
      <c r="C113" s="539">
        <v>120600</v>
      </c>
      <c r="D113" s="7"/>
      <c r="E113" s="8"/>
      <c r="F113" s="8"/>
      <c r="G113" s="8"/>
      <c r="H113" s="158"/>
    </row>
    <row r="114" spans="1:8" x14ac:dyDescent="0.5">
      <c r="A114" s="572">
        <v>87</v>
      </c>
      <c r="B114" s="158" t="s">
        <v>155</v>
      </c>
      <c r="C114" s="539">
        <v>120700</v>
      </c>
      <c r="D114" s="7"/>
      <c r="E114" s="8"/>
      <c r="F114" s="8"/>
      <c r="G114" s="8"/>
      <c r="H114" s="158"/>
    </row>
    <row r="115" spans="1:8" ht="22.5" thickBot="1" x14ac:dyDescent="0.55000000000000004">
      <c r="A115" s="564">
        <v>88</v>
      </c>
      <c r="B115" s="160" t="s">
        <v>156</v>
      </c>
      <c r="C115" s="106">
        <v>120900</v>
      </c>
      <c r="D115" s="46"/>
      <c r="E115" s="47"/>
      <c r="F115" s="47"/>
      <c r="G115" s="47"/>
      <c r="H115" s="457"/>
    </row>
    <row r="116" spans="1:8" ht="22.5" thickBot="1" x14ac:dyDescent="0.55000000000000004">
      <c r="A116" s="576"/>
      <c r="B116" s="179" t="s">
        <v>160</v>
      </c>
      <c r="C116" s="105"/>
      <c r="D116" s="20"/>
      <c r="E116" s="21"/>
      <c r="F116" s="21"/>
      <c r="G116" s="21"/>
      <c r="H116" s="399"/>
    </row>
    <row r="117" spans="1:8" s="333" customFormat="1" ht="22.5" thickBot="1" x14ac:dyDescent="0.55000000000000004">
      <c r="A117" s="577"/>
      <c r="B117" s="180" t="s">
        <v>250</v>
      </c>
      <c r="C117" s="122"/>
      <c r="D117" s="535"/>
      <c r="E117" s="535"/>
      <c r="F117" s="535"/>
      <c r="G117" s="535"/>
      <c r="H117" s="536">
        <f t="shared" ref="H117" si="0">SUM(H71,H96,H97)</f>
        <v>0</v>
      </c>
    </row>
    <row r="118" spans="1:8" x14ac:dyDescent="0.5">
      <c r="A118" s="578"/>
      <c r="B118" s="49"/>
      <c r="C118" s="548"/>
      <c r="D118" s="537"/>
      <c r="E118" s="48"/>
      <c r="F118" s="48"/>
      <c r="G118" s="48"/>
      <c r="H118" s="48"/>
    </row>
    <row r="119" spans="1:8" x14ac:dyDescent="0.5">
      <c r="A119" s="579"/>
      <c r="B119" s="48"/>
      <c r="C119" s="549"/>
      <c r="D119" s="48"/>
      <c r="E119" s="48"/>
      <c r="F119" s="48"/>
      <c r="G119" s="48"/>
      <c r="H119" s="48"/>
    </row>
    <row r="120" spans="1:8" x14ac:dyDescent="0.5">
      <c r="A120" s="578"/>
      <c r="B120" s="49"/>
      <c r="C120" s="548"/>
      <c r="D120" s="537"/>
      <c r="E120" s="48"/>
      <c r="F120" s="48"/>
      <c r="G120" s="48"/>
      <c r="H120" s="48"/>
    </row>
  </sheetData>
  <mergeCells count="6">
    <mergeCell ref="D2:G2"/>
    <mergeCell ref="D3:G5"/>
    <mergeCell ref="A1:H1"/>
    <mergeCell ref="A2:A5"/>
    <mergeCell ref="C2:C5"/>
    <mergeCell ref="H2:H6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0"/>
  <sheetViews>
    <sheetView view="pageBreakPreview" zoomScale="86" zoomScaleSheetLayoutView="86" workbookViewId="0">
      <selection activeCell="A2" sqref="A2:A5"/>
    </sheetView>
  </sheetViews>
  <sheetFormatPr defaultRowHeight="22.5" x14ac:dyDescent="0.55000000000000004"/>
  <cols>
    <col min="1" max="1" width="3.28515625" style="715" customWidth="1"/>
    <col min="2" max="2" width="22.42578125" style="583" customWidth="1"/>
    <col min="3" max="3" width="7.140625" style="960" customWidth="1"/>
    <col min="4" max="4" width="24" style="717" customWidth="1"/>
    <col min="5" max="5" width="21.85546875" style="583" customWidth="1"/>
    <col min="6" max="6" width="14.140625" style="583" customWidth="1"/>
    <col min="7" max="241" width="9.140625" style="583"/>
    <col min="242" max="242" width="4.140625" style="583" customWidth="1"/>
    <col min="243" max="243" width="26.5703125" style="583" customWidth="1"/>
    <col min="244" max="244" width="4.7109375" style="583" customWidth="1"/>
    <col min="245" max="246" width="10.140625" style="583" customWidth="1"/>
    <col min="247" max="247" width="10.7109375" style="583" customWidth="1"/>
    <col min="248" max="250" width="10.140625" style="583" customWidth="1"/>
    <col min="251" max="251" width="10.28515625" style="583" customWidth="1"/>
    <col min="252" max="252" width="10.140625" style="583" customWidth="1"/>
    <col min="253" max="253" width="10" style="583" customWidth="1"/>
    <col min="254" max="254" width="10.28515625" style="583" customWidth="1"/>
    <col min="255" max="257" width="9.140625" style="583"/>
    <col min="258" max="258" width="9.28515625" style="583" customWidth="1"/>
    <col min="259" max="497" width="9.140625" style="583"/>
    <col min="498" max="498" width="4.140625" style="583" customWidth="1"/>
    <col min="499" max="499" width="26.5703125" style="583" customWidth="1"/>
    <col min="500" max="500" width="4.7109375" style="583" customWidth="1"/>
    <col min="501" max="502" width="10.140625" style="583" customWidth="1"/>
    <col min="503" max="503" width="10.7109375" style="583" customWidth="1"/>
    <col min="504" max="506" width="10.140625" style="583" customWidth="1"/>
    <col min="507" max="507" width="10.28515625" style="583" customWidth="1"/>
    <col min="508" max="508" width="10.140625" style="583" customWidth="1"/>
    <col min="509" max="509" width="10" style="583" customWidth="1"/>
    <col min="510" max="510" width="10.28515625" style="583" customWidth="1"/>
    <col min="511" max="513" width="9.140625" style="583"/>
    <col min="514" max="514" width="9.28515625" style="583" customWidth="1"/>
    <col min="515" max="753" width="9.140625" style="583"/>
    <col min="754" max="754" width="4.140625" style="583" customWidth="1"/>
    <col min="755" max="755" width="26.5703125" style="583" customWidth="1"/>
    <col min="756" max="756" width="4.7109375" style="583" customWidth="1"/>
    <col min="757" max="758" width="10.140625" style="583" customWidth="1"/>
    <col min="759" max="759" width="10.7109375" style="583" customWidth="1"/>
    <col min="760" max="762" width="10.140625" style="583" customWidth="1"/>
    <col min="763" max="763" width="10.28515625" style="583" customWidth="1"/>
    <col min="764" max="764" width="10.140625" style="583" customWidth="1"/>
    <col min="765" max="765" width="10" style="583" customWidth="1"/>
    <col min="766" max="766" width="10.28515625" style="583" customWidth="1"/>
    <col min="767" max="769" width="9.140625" style="583"/>
    <col min="770" max="770" width="9.28515625" style="583" customWidth="1"/>
    <col min="771" max="1009" width="9.140625" style="583"/>
    <col min="1010" max="1010" width="4.140625" style="583" customWidth="1"/>
    <col min="1011" max="1011" width="26.5703125" style="583" customWidth="1"/>
    <col min="1012" max="1012" width="4.7109375" style="583" customWidth="1"/>
    <col min="1013" max="1014" width="10.140625" style="583" customWidth="1"/>
    <col min="1015" max="1015" width="10.7109375" style="583" customWidth="1"/>
    <col min="1016" max="1018" width="10.140625" style="583" customWidth="1"/>
    <col min="1019" max="1019" width="10.28515625" style="583" customWidth="1"/>
    <col min="1020" max="1020" width="10.140625" style="583" customWidth="1"/>
    <col min="1021" max="1021" width="10" style="583" customWidth="1"/>
    <col min="1022" max="1022" width="10.28515625" style="583" customWidth="1"/>
    <col min="1023" max="1025" width="9.140625" style="583"/>
    <col min="1026" max="1026" width="9.28515625" style="583" customWidth="1"/>
    <col min="1027" max="1265" width="9.140625" style="583"/>
    <col min="1266" max="1266" width="4.140625" style="583" customWidth="1"/>
    <col min="1267" max="1267" width="26.5703125" style="583" customWidth="1"/>
    <col min="1268" max="1268" width="4.7109375" style="583" customWidth="1"/>
    <col min="1269" max="1270" width="10.140625" style="583" customWidth="1"/>
    <col min="1271" max="1271" width="10.7109375" style="583" customWidth="1"/>
    <col min="1272" max="1274" width="10.140625" style="583" customWidth="1"/>
    <col min="1275" max="1275" width="10.28515625" style="583" customWidth="1"/>
    <col min="1276" max="1276" width="10.140625" style="583" customWidth="1"/>
    <col min="1277" max="1277" width="10" style="583" customWidth="1"/>
    <col min="1278" max="1278" width="10.28515625" style="583" customWidth="1"/>
    <col min="1279" max="1281" width="9.140625" style="583"/>
    <col min="1282" max="1282" width="9.28515625" style="583" customWidth="1"/>
    <col min="1283" max="1521" width="9.140625" style="583"/>
    <col min="1522" max="1522" width="4.140625" style="583" customWidth="1"/>
    <col min="1523" max="1523" width="26.5703125" style="583" customWidth="1"/>
    <col min="1524" max="1524" width="4.7109375" style="583" customWidth="1"/>
    <col min="1525" max="1526" width="10.140625" style="583" customWidth="1"/>
    <col min="1527" max="1527" width="10.7109375" style="583" customWidth="1"/>
    <col min="1528" max="1530" width="10.140625" style="583" customWidth="1"/>
    <col min="1531" max="1531" width="10.28515625" style="583" customWidth="1"/>
    <col min="1532" max="1532" width="10.140625" style="583" customWidth="1"/>
    <col min="1533" max="1533" width="10" style="583" customWidth="1"/>
    <col min="1534" max="1534" width="10.28515625" style="583" customWidth="1"/>
    <col min="1535" max="1537" width="9.140625" style="583"/>
    <col min="1538" max="1538" width="9.28515625" style="583" customWidth="1"/>
    <col min="1539" max="1777" width="9.140625" style="583"/>
    <col min="1778" max="1778" width="4.140625" style="583" customWidth="1"/>
    <col min="1779" max="1779" width="26.5703125" style="583" customWidth="1"/>
    <col min="1780" max="1780" width="4.7109375" style="583" customWidth="1"/>
    <col min="1781" max="1782" width="10.140625" style="583" customWidth="1"/>
    <col min="1783" max="1783" width="10.7109375" style="583" customWidth="1"/>
    <col min="1784" max="1786" width="10.140625" style="583" customWidth="1"/>
    <col min="1787" max="1787" width="10.28515625" style="583" customWidth="1"/>
    <col min="1788" max="1788" width="10.140625" style="583" customWidth="1"/>
    <col min="1789" max="1789" width="10" style="583" customWidth="1"/>
    <col min="1790" max="1790" width="10.28515625" style="583" customWidth="1"/>
    <col min="1791" max="1793" width="9.140625" style="583"/>
    <col min="1794" max="1794" width="9.28515625" style="583" customWidth="1"/>
    <col min="1795" max="2033" width="9.140625" style="583"/>
    <col min="2034" max="2034" width="4.140625" style="583" customWidth="1"/>
    <col min="2035" max="2035" width="26.5703125" style="583" customWidth="1"/>
    <col min="2036" max="2036" width="4.7109375" style="583" customWidth="1"/>
    <col min="2037" max="2038" width="10.140625" style="583" customWidth="1"/>
    <col min="2039" max="2039" width="10.7109375" style="583" customWidth="1"/>
    <col min="2040" max="2042" width="10.140625" style="583" customWidth="1"/>
    <col min="2043" max="2043" width="10.28515625" style="583" customWidth="1"/>
    <col min="2044" max="2044" width="10.140625" style="583" customWidth="1"/>
    <col min="2045" max="2045" width="10" style="583" customWidth="1"/>
    <col min="2046" max="2046" width="10.28515625" style="583" customWidth="1"/>
    <col min="2047" max="2049" width="9.140625" style="583"/>
    <col min="2050" max="2050" width="9.28515625" style="583" customWidth="1"/>
    <col min="2051" max="2289" width="9.140625" style="583"/>
    <col min="2290" max="2290" width="4.140625" style="583" customWidth="1"/>
    <col min="2291" max="2291" width="26.5703125" style="583" customWidth="1"/>
    <col min="2292" max="2292" width="4.7109375" style="583" customWidth="1"/>
    <col min="2293" max="2294" width="10.140625" style="583" customWidth="1"/>
    <col min="2295" max="2295" width="10.7109375" style="583" customWidth="1"/>
    <col min="2296" max="2298" width="10.140625" style="583" customWidth="1"/>
    <col min="2299" max="2299" width="10.28515625" style="583" customWidth="1"/>
    <col min="2300" max="2300" width="10.140625" style="583" customWidth="1"/>
    <col min="2301" max="2301" width="10" style="583" customWidth="1"/>
    <col min="2302" max="2302" width="10.28515625" style="583" customWidth="1"/>
    <col min="2303" max="2305" width="9.140625" style="583"/>
    <col min="2306" max="2306" width="9.28515625" style="583" customWidth="1"/>
    <col min="2307" max="2545" width="9.140625" style="583"/>
    <col min="2546" max="2546" width="4.140625" style="583" customWidth="1"/>
    <col min="2547" max="2547" width="26.5703125" style="583" customWidth="1"/>
    <col min="2548" max="2548" width="4.7109375" style="583" customWidth="1"/>
    <col min="2549" max="2550" width="10.140625" style="583" customWidth="1"/>
    <col min="2551" max="2551" width="10.7109375" style="583" customWidth="1"/>
    <col min="2552" max="2554" width="10.140625" style="583" customWidth="1"/>
    <col min="2555" max="2555" width="10.28515625" style="583" customWidth="1"/>
    <col min="2556" max="2556" width="10.140625" style="583" customWidth="1"/>
    <col min="2557" max="2557" width="10" style="583" customWidth="1"/>
    <col min="2558" max="2558" width="10.28515625" style="583" customWidth="1"/>
    <col min="2559" max="2561" width="9.140625" style="583"/>
    <col min="2562" max="2562" width="9.28515625" style="583" customWidth="1"/>
    <col min="2563" max="2801" width="9.140625" style="583"/>
    <col min="2802" max="2802" width="4.140625" style="583" customWidth="1"/>
    <col min="2803" max="2803" width="26.5703125" style="583" customWidth="1"/>
    <col min="2804" max="2804" width="4.7109375" style="583" customWidth="1"/>
    <col min="2805" max="2806" width="10.140625" style="583" customWidth="1"/>
    <col min="2807" max="2807" width="10.7109375" style="583" customWidth="1"/>
    <col min="2808" max="2810" width="10.140625" style="583" customWidth="1"/>
    <col min="2811" max="2811" width="10.28515625" style="583" customWidth="1"/>
    <col min="2812" max="2812" width="10.140625" style="583" customWidth="1"/>
    <col min="2813" max="2813" width="10" style="583" customWidth="1"/>
    <col min="2814" max="2814" width="10.28515625" style="583" customWidth="1"/>
    <col min="2815" max="2817" width="9.140625" style="583"/>
    <col min="2818" max="2818" width="9.28515625" style="583" customWidth="1"/>
    <col min="2819" max="3057" width="9.140625" style="583"/>
    <col min="3058" max="3058" width="4.140625" style="583" customWidth="1"/>
    <col min="3059" max="3059" width="26.5703125" style="583" customWidth="1"/>
    <col min="3060" max="3060" width="4.7109375" style="583" customWidth="1"/>
    <col min="3061" max="3062" width="10.140625" style="583" customWidth="1"/>
    <col min="3063" max="3063" width="10.7109375" style="583" customWidth="1"/>
    <col min="3064" max="3066" width="10.140625" style="583" customWidth="1"/>
    <col min="3067" max="3067" width="10.28515625" style="583" customWidth="1"/>
    <col min="3068" max="3068" width="10.140625" style="583" customWidth="1"/>
    <col min="3069" max="3069" width="10" style="583" customWidth="1"/>
    <col min="3070" max="3070" width="10.28515625" style="583" customWidth="1"/>
    <col min="3071" max="3073" width="9.140625" style="583"/>
    <col min="3074" max="3074" width="9.28515625" style="583" customWidth="1"/>
    <col min="3075" max="3313" width="9.140625" style="583"/>
    <col min="3314" max="3314" width="4.140625" style="583" customWidth="1"/>
    <col min="3315" max="3315" width="26.5703125" style="583" customWidth="1"/>
    <col min="3316" max="3316" width="4.7109375" style="583" customWidth="1"/>
    <col min="3317" max="3318" width="10.140625" style="583" customWidth="1"/>
    <col min="3319" max="3319" width="10.7109375" style="583" customWidth="1"/>
    <col min="3320" max="3322" width="10.140625" style="583" customWidth="1"/>
    <col min="3323" max="3323" width="10.28515625" style="583" customWidth="1"/>
    <col min="3324" max="3324" width="10.140625" style="583" customWidth="1"/>
    <col min="3325" max="3325" width="10" style="583" customWidth="1"/>
    <col min="3326" max="3326" width="10.28515625" style="583" customWidth="1"/>
    <col min="3327" max="3329" width="9.140625" style="583"/>
    <col min="3330" max="3330" width="9.28515625" style="583" customWidth="1"/>
    <col min="3331" max="3569" width="9.140625" style="583"/>
    <col min="3570" max="3570" width="4.140625" style="583" customWidth="1"/>
    <col min="3571" max="3571" width="26.5703125" style="583" customWidth="1"/>
    <col min="3572" max="3572" width="4.7109375" style="583" customWidth="1"/>
    <col min="3573" max="3574" width="10.140625" style="583" customWidth="1"/>
    <col min="3575" max="3575" width="10.7109375" style="583" customWidth="1"/>
    <col min="3576" max="3578" width="10.140625" style="583" customWidth="1"/>
    <col min="3579" max="3579" width="10.28515625" style="583" customWidth="1"/>
    <col min="3580" max="3580" width="10.140625" style="583" customWidth="1"/>
    <col min="3581" max="3581" width="10" style="583" customWidth="1"/>
    <col min="3582" max="3582" width="10.28515625" style="583" customWidth="1"/>
    <col min="3583" max="3585" width="9.140625" style="583"/>
    <col min="3586" max="3586" width="9.28515625" style="583" customWidth="1"/>
    <col min="3587" max="3825" width="9.140625" style="583"/>
    <col min="3826" max="3826" width="4.140625" style="583" customWidth="1"/>
    <col min="3827" max="3827" width="26.5703125" style="583" customWidth="1"/>
    <col min="3828" max="3828" width="4.7109375" style="583" customWidth="1"/>
    <col min="3829" max="3830" width="10.140625" style="583" customWidth="1"/>
    <col min="3831" max="3831" width="10.7109375" style="583" customWidth="1"/>
    <col min="3832" max="3834" width="10.140625" style="583" customWidth="1"/>
    <col min="3835" max="3835" width="10.28515625" style="583" customWidth="1"/>
    <col min="3836" max="3836" width="10.140625" style="583" customWidth="1"/>
    <col min="3837" max="3837" width="10" style="583" customWidth="1"/>
    <col min="3838" max="3838" width="10.28515625" style="583" customWidth="1"/>
    <col min="3839" max="3841" width="9.140625" style="583"/>
    <col min="3842" max="3842" width="9.28515625" style="583" customWidth="1"/>
    <col min="3843" max="4081" width="9.140625" style="583"/>
    <col min="4082" max="4082" width="4.140625" style="583" customWidth="1"/>
    <col min="4083" max="4083" width="26.5703125" style="583" customWidth="1"/>
    <col min="4084" max="4084" width="4.7109375" style="583" customWidth="1"/>
    <col min="4085" max="4086" width="10.140625" style="583" customWidth="1"/>
    <col min="4087" max="4087" width="10.7109375" style="583" customWidth="1"/>
    <col min="4088" max="4090" width="10.140625" style="583" customWidth="1"/>
    <col min="4091" max="4091" width="10.28515625" style="583" customWidth="1"/>
    <col min="4092" max="4092" width="10.140625" style="583" customWidth="1"/>
    <col min="4093" max="4093" width="10" style="583" customWidth="1"/>
    <col min="4094" max="4094" width="10.28515625" style="583" customWidth="1"/>
    <col min="4095" max="4097" width="9.140625" style="583"/>
    <col min="4098" max="4098" width="9.28515625" style="583" customWidth="1"/>
    <col min="4099" max="4337" width="9.140625" style="583"/>
    <col min="4338" max="4338" width="4.140625" style="583" customWidth="1"/>
    <col min="4339" max="4339" width="26.5703125" style="583" customWidth="1"/>
    <col min="4340" max="4340" width="4.7109375" style="583" customWidth="1"/>
    <col min="4341" max="4342" width="10.140625" style="583" customWidth="1"/>
    <col min="4343" max="4343" width="10.7109375" style="583" customWidth="1"/>
    <col min="4344" max="4346" width="10.140625" style="583" customWidth="1"/>
    <col min="4347" max="4347" width="10.28515625" style="583" customWidth="1"/>
    <col min="4348" max="4348" width="10.140625" style="583" customWidth="1"/>
    <col min="4349" max="4349" width="10" style="583" customWidth="1"/>
    <col min="4350" max="4350" width="10.28515625" style="583" customWidth="1"/>
    <col min="4351" max="4353" width="9.140625" style="583"/>
    <col min="4354" max="4354" width="9.28515625" style="583" customWidth="1"/>
    <col min="4355" max="4593" width="9.140625" style="583"/>
    <col min="4594" max="4594" width="4.140625" style="583" customWidth="1"/>
    <col min="4595" max="4595" width="26.5703125" style="583" customWidth="1"/>
    <col min="4596" max="4596" width="4.7109375" style="583" customWidth="1"/>
    <col min="4597" max="4598" width="10.140625" style="583" customWidth="1"/>
    <col min="4599" max="4599" width="10.7109375" style="583" customWidth="1"/>
    <col min="4600" max="4602" width="10.140625" style="583" customWidth="1"/>
    <col min="4603" max="4603" width="10.28515625" style="583" customWidth="1"/>
    <col min="4604" max="4604" width="10.140625" style="583" customWidth="1"/>
    <col min="4605" max="4605" width="10" style="583" customWidth="1"/>
    <col min="4606" max="4606" width="10.28515625" style="583" customWidth="1"/>
    <col min="4607" max="4609" width="9.140625" style="583"/>
    <col min="4610" max="4610" width="9.28515625" style="583" customWidth="1"/>
    <col min="4611" max="4849" width="9.140625" style="583"/>
    <col min="4850" max="4850" width="4.140625" style="583" customWidth="1"/>
    <col min="4851" max="4851" width="26.5703125" style="583" customWidth="1"/>
    <col min="4852" max="4852" width="4.7109375" style="583" customWidth="1"/>
    <col min="4853" max="4854" width="10.140625" style="583" customWidth="1"/>
    <col min="4855" max="4855" width="10.7109375" style="583" customWidth="1"/>
    <col min="4856" max="4858" width="10.140625" style="583" customWidth="1"/>
    <col min="4859" max="4859" width="10.28515625" style="583" customWidth="1"/>
    <col min="4860" max="4860" width="10.140625" style="583" customWidth="1"/>
    <col min="4861" max="4861" width="10" style="583" customWidth="1"/>
    <col min="4862" max="4862" width="10.28515625" style="583" customWidth="1"/>
    <col min="4863" max="4865" width="9.140625" style="583"/>
    <col min="4866" max="4866" width="9.28515625" style="583" customWidth="1"/>
    <col min="4867" max="5105" width="9.140625" style="583"/>
    <col min="5106" max="5106" width="4.140625" style="583" customWidth="1"/>
    <col min="5107" max="5107" width="26.5703125" style="583" customWidth="1"/>
    <col min="5108" max="5108" width="4.7109375" style="583" customWidth="1"/>
    <col min="5109" max="5110" width="10.140625" style="583" customWidth="1"/>
    <col min="5111" max="5111" width="10.7109375" style="583" customWidth="1"/>
    <col min="5112" max="5114" width="10.140625" style="583" customWidth="1"/>
    <col min="5115" max="5115" width="10.28515625" style="583" customWidth="1"/>
    <col min="5116" max="5116" width="10.140625" style="583" customWidth="1"/>
    <col min="5117" max="5117" width="10" style="583" customWidth="1"/>
    <col min="5118" max="5118" width="10.28515625" style="583" customWidth="1"/>
    <col min="5119" max="5121" width="9.140625" style="583"/>
    <col min="5122" max="5122" width="9.28515625" style="583" customWidth="1"/>
    <col min="5123" max="5361" width="9.140625" style="583"/>
    <col min="5362" max="5362" width="4.140625" style="583" customWidth="1"/>
    <col min="5363" max="5363" width="26.5703125" style="583" customWidth="1"/>
    <col min="5364" max="5364" width="4.7109375" style="583" customWidth="1"/>
    <col min="5365" max="5366" width="10.140625" style="583" customWidth="1"/>
    <col min="5367" max="5367" width="10.7109375" style="583" customWidth="1"/>
    <col min="5368" max="5370" width="10.140625" style="583" customWidth="1"/>
    <col min="5371" max="5371" width="10.28515625" style="583" customWidth="1"/>
    <col min="5372" max="5372" width="10.140625" style="583" customWidth="1"/>
    <col min="5373" max="5373" width="10" style="583" customWidth="1"/>
    <col min="5374" max="5374" width="10.28515625" style="583" customWidth="1"/>
    <col min="5375" max="5377" width="9.140625" style="583"/>
    <col min="5378" max="5378" width="9.28515625" style="583" customWidth="1"/>
    <col min="5379" max="5617" width="9.140625" style="583"/>
    <col min="5618" max="5618" width="4.140625" style="583" customWidth="1"/>
    <col min="5619" max="5619" width="26.5703125" style="583" customWidth="1"/>
    <col min="5620" max="5620" width="4.7109375" style="583" customWidth="1"/>
    <col min="5621" max="5622" width="10.140625" style="583" customWidth="1"/>
    <col min="5623" max="5623" width="10.7109375" style="583" customWidth="1"/>
    <col min="5624" max="5626" width="10.140625" style="583" customWidth="1"/>
    <col min="5627" max="5627" width="10.28515625" style="583" customWidth="1"/>
    <col min="5628" max="5628" width="10.140625" style="583" customWidth="1"/>
    <col min="5629" max="5629" width="10" style="583" customWidth="1"/>
    <col min="5630" max="5630" width="10.28515625" style="583" customWidth="1"/>
    <col min="5631" max="5633" width="9.140625" style="583"/>
    <col min="5634" max="5634" width="9.28515625" style="583" customWidth="1"/>
    <col min="5635" max="5873" width="9.140625" style="583"/>
    <col min="5874" max="5874" width="4.140625" style="583" customWidth="1"/>
    <col min="5875" max="5875" width="26.5703125" style="583" customWidth="1"/>
    <col min="5876" max="5876" width="4.7109375" style="583" customWidth="1"/>
    <col min="5877" max="5878" width="10.140625" style="583" customWidth="1"/>
    <col min="5879" max="5879" width="10.7109375" style="583" customWidth="1"/>
    <col min="5880" max="5882" width="10.140625" style="583" customWidth="1"/>
    <col min="5883" max="5883" width="10.28515625" style="583" customWidth="1"/>
    <col min="5884" max="5884" width="10.140625" style="583" customWidth="1"/>
    <col min="5885" max="5885" width="10" style="583" customWidth="1"/>
    <col min="5886" max="5886" width="10.28515625" style="583" customWidth="1"/>
    <col min="5887" max="5889" width="9.140625" style="583"/>
    <col min="5890" max="5890" width="9.28515625" style="583" customWidth="1"/>
    <col min="5891" max="6129" width="9.140625" style="583"/>
    <col min="6130" max="6130" width="4.140625" style="583" customWidth="1"/>
    <col min="6131" max="6131" width="26.5703125" style="583" customWidth="1"/>
    <col min="6132" max="6132" width="4.7109375" style="583" customWidth="1"/>
    <col min="6133" max="6134" width="10.140625" style="583" customWidth="1"/>
    <col min="6135" max="6135" width="10.7109375" style="583" customWidth="1"/>
    <col min="6136" max="6138" width="10.140625" style="583" customWidth="1"/>
    <col min="6139" max="6139" width="10.28515625" style="583" customWidth="1"/>
    <col min="6140" max="6140" width="10.140625" style="583" customWidth="1"/>
    <col min="6141" max="6141" width="10" style="583" customWidth="1"/>
    <col min="6142" max="6142" width="10.28515625" style="583" customWidth="1"/>
    <col min="6143" max="6145" width="9.140625" style="583"/>
    <col min="6146" max="6146" width="9.28515625" style="583" customWidth="1"/>
    <col min="6147" max="6385" width="9.140625" style="583"/>
    <col min="6386" max="6386" width="4.140625" style="583" customWidth="1"/>
    <col min="6387" max="6387" width="26.5703125" style="583" customWidth="1"/>
    <col min="6388" max="6388" width="4.7109375" style="583" customWidth="1"/>
    <col min="6389" max="6390" width="10.140625" style="583" customWidth="1"/>
    <col min="6391" max="6391" width="10.7109375" style="583" customWidth="1"/>
    <col min="6392" max="6394" width="10.140625" style="583" customWidth="1"/>
    <col min="6395" max="6395" width="10.28515625" style="583" customWidth="1"/>
    <col min="6396" max="6396" width="10.140625" style="583" customWidth="1"/>
    <col min="6397" max="6397" width="10" style="583" customWidth="1"/>
    <col min="6398" max="6398" width="10.28515625" style="583" customWidth="1"/>
    <col min="6399" max="6401" width="9.140625" style="583"/>
    <col min="6402" max="6402" width="9.28515625" style="583" customWidth="1"/>
    <col min="6403" max="6641" width="9.140625" style="583"/>
    <col min="6642" max="6642" width="4.140625" style="583" customWidth="1"/>
    <col min="6643" max="6643" width="26.5703125" style="583" customWidth="1"/>
    <col min="6644" max="6644" width="4.7109375" style="583" customWidth="1"/>
    <col min="6645" max="6646" width="10.140625" style="583" customWidth="1"/>
    <col min="6647" max="6647" width="10.7109375" style="583" customWidth="1"/>
    <col min="6648" max="6650" width="10.140625" style="583" customWidth="1"/>
    <col min="6651" max="6651" width="10.28515625" style="583" customWidth="1"/>
    <col min="6652" max="6652" width="10.140625" style="583" customWidth="1"/>
    <col min="6653" max="6653" width="10" style="583" customWidth="1"/>
    <col min="6654" max="6654" width="10.28515625" style="583" customWidth="1"/>
    <col min="6655" max="6657" width="9.140625" style="583"/>
    <col min="6658" max="6658" width="9.28515625" style="583" customWidth="1"/>
    <col min="6659" max="6897" width="9.140625" style="583"/>
    <col min="6898" max="6898" width="4.140625" style="583" customWidth="1"/>
    <col min="6899" max="6899" width="26.5703125" style="583" customWidth="1"/>
    <col min="6900" max="6900" width="4.7109375" style="583" customWidth="1"/>
    <col min="6901" max="6902" width="10.140625" style="583" customWidth="1"/>
    <col min="6903" max="6903" width="10.7109375" style="583" customWidth="1"/>
    <col min="6904" max="6906" width="10.140625" style="583" customWidth="1"/>
    <col min="6907" max="6907" width="10.28515625" style="583" customWidth="1"/>
    <col min="6908" max="6908" width="10.140625" style="583" customWidth="1"/>
    <col min="6909" max="6909" width="10" style="583" customWidth="1"/>
    <col min="6910" max="6910" width="10.28515625" style="583" customWidth="1"/>
    <col min="6911" max="6913" width="9.140625" style="583"/>
    <col min="6914" max="6914" width="9.28515625" style="583" customWidth="1"/>
    <col min="6915" max="7153" width="9.140625" style="583"/>
    <col min="7154" max="7154" width="4.140625" style="583" customWidth="1"/>
    <col min="7155" max="7155" width="26.5703125" style="583" customWidth="1"/>
    <col min="7156" max="7156" width="4.7109375" style="583" customWidth="1"/>
    <col min="7157" max="7158" width="10.140625" style="583" customWidth="1"/>
    <col min="7159" max="7159" width="10.7109375" style="583" customWidth="1"/>
    <col min="7160" max="7162" width="10.140625" style="583" customWidth="1"/>
    <col min="7163" max="7163" width="10.28515625" style="583" customWidth="1"/>
    <col min="7164" max="7164" width="10.140625" style="583" customWidth="1"/>
    <col min="7165" max="7165" width="10" style="583" customWidth="1"/>
    <col min="7166" max="7166" width="10.28515625" style="583" customWidth="1"/>
    <col min="7167" max="7169" width="9.140625" style="583"/>
    <col min="7170" max="7170" width="9.28515625" style="583" customWidth="1"/>
    <col min="7171" max="7409" width="9.140625" style="583"/>
    <col min="7410" max="7410" width="4.140625" style="583" customWidth="1"/>
    <col min="7411" max="7411" width="26.5703125" style="583" customWidth="1"/>
    <col min="7412" max="7412" width="4.7109375" style="583" customWidth="1"/>
    <col min="7413" max="7414" width="10.140625" style="583" customWidth="1"/>
    <col min="7415" max="7415" width="10.7109375" style="583" customWidth="1"/>
    <col min="7416" max="7418" width="10.140625" style="583" customWidth="1"/>
    <col min="7419" max="7419" width="10.28515625" style="583" customWidth="1"/>
    <col min="7420" max="7420" width="10.140625" style="583" customWidth="1"/>
    <col min="7421" max="7421" width="10" style="583" customWidth="1"/>
    <col min="7422" max="7422" width="10.28515625" style="583" customWidth="1"/>
    <col min="7423" max="7425" width="9.140625" style="583"/>
    <col min="7426" max="7426" width="9.28515625" style="583" customWidth="1"/>
    <col min="7427" max="7665" width="9.140625" style="583"/>
    <col min="7666" max="7666" width="4.140625" style="583" customWidth="1"/>
    <col min="7667" max="7667" width="26.5703125" style="583" customWidth="1"/>
    <col min="7668" max="7668" width="4.7109375" style="583" customWidth="1"/>
    <col min="7669" max="7670" width="10.140625" style="583" customWidth="1"/>
    <col min="7671" max="7671" width="10.7109375" style="583" customWidth="1"/>
    <col min="7672" max="7674" width="10.140625" style="583" customWidth="1"/>
    <col min="7675" max="7675" width="10.28515625" style="583" customWidth="1"/>
    <col min="7676" max="7676" width="10.140625" style="583" customWidth="1"/>
    <col min="7677" max="7677" width="10" style="583" customWidth="1"/>
    <col min="7678" max="7678" width="10.28515625" style="583" customWidth="1"/>
    <col min="7679" max="7681" width="9.140625" style="583"/>
    <col min="7682" max="7682" width="9.28515625" style="583" customWidth="1"/>
    <col min="7683" max="7921" width="9.140625" style="583"/>
    <col min="7922" max="7922" width="4.140625" style="583" customWidth="1"/>
    <col min="7923" max="7923" width="26.5703125" style="583" customWidth="1"/>
    <col min="7924" max="7924" width="4.7109375" style="583" customWidth="1"/>
    <col min="7925" max="7926" width="10.140625" style="583" customWidth="1"/>
    <col min="7927" max="7927" width="10.7109375" style="583" customWidth="1"/>
    <col min="7928" max="7930" width="10.140625" style="583" customWidth="1"/>
    <col min="7931" max="7931" width="10.28515625" style="583" customWidth="1"/>
    <col min="7932" max="7932" width="10.140625" style="583" customWidth="1"/>
    <col min="7933" max="7933" width="10" style="583" customWidth="1"/>
    <col min="7934" max="7934" width="10.28515625" style="583" customWidth="1"/>
    <col min="7935" max="7937" width="9.140625" style="583"/>
    <col min="7938" max="7938" width="9.28515625" style="583" customWidth="1"/>
    <col min="7939" max="8177" width="9.140625" style="583"/>
    <col min="8178" max="8178" width="4.140625" style="583" customWidth="1"/>
    <col min="8179" max="8179" width="26.5703125" style="583" customWidth="1"/>
    <col min="8180" max="8180" width="4.7109375" style="583" customWidth="1"/>
    <col min="8181" max="8182" width="10.140625" style="583" customWidth="1"/>
    <col min="8183" max="8183" width="10.7109375" style="583" customWidth="1"/>
    <col min="8184" max="8186" width="10.140625" style="583" customWidth="1"/>
    <col min="8187" max="8187" width="10.28515625" style="583" customWidth="1"/>
    <col min="8188" max="8188" width="10.140625" style="583" customWidth="1"/>
    <col min="8189" max="8189" width="10" style="583" customWidth="1"/>
    <col min="8190" max="8190" width="10.28515625" style="583" customWidth="1"/>
    <col min="8191" max="8193" width="9.140625" style="583"/>
    <col min="8194" max="8194" width="9.28515625" style="583" customWidth="1"/>
    <col min="8195" max="8433" width="9.140625" style="583"/>
    <col min="8434" max="8434" width="4.140625" style="583" customWidth="1"/>
    <col min="8435" max="8435" width="26.5703125" style="583" customWidth="1"/>
    <col min="8436" max="8436" width="4.7109375" style="583" customWidth="1"/>
    <col min="8437" max="8438" width="10.140625" style="583" customWidth="1"/>
    <col min="8439" max="8439" width="10.7109375" style="583" customWidth="1"/>
    <col min="8440" max="8442" width="10.140625" style="583" customWidth="1"/>
    <col min="8443" max="8443" width="10.28515625" style="583" customWidth="1"/>
    <col min="8444" max="8444" width="10.140625" style="583" customWidth="1"/>
    <col min="8445" max="8445" width="10" style="583" customWidth="1"/>
    <col min="8446" max="8446" width="10.28515625" style="583" customWidth="1"/>
    <col min="8447" max="8449" width="9.140625" style="583"/>
    <col min="8450" max="8450" width="9.28515625" style="583" customWidth="1"/>
    <col min="8451" max="8689" width="9.140625" style="583"/>
    <col min="8690" max="8690" width="4.140625" style="583" customWidth="1"/>
    <col min="8691" max="8691" width="26.5703125" style="583" customWidth="1"/>
    <col min="8692" max="8692" width="4.7109375" style="583" customWidth="1"/>
    <col min="8693" max="8694" width="10.140625" style="583" customWidth="1"/>
    <col min="8695" max="8695" width="10.7109375" style="583" customWidth="1"/>
    <col min="8696" max="8698" width="10.140625" style="583" customWidth="1"/>
    <col min="8699" max="8699" width="10.28515625" style="583" customWidth="1"/>
    <col min="8700" max="8700" width="10.140625" style="583" customWidth="1"/>
    <col min="8701" max="8701" width="10" style="583" customWidth="1"/>
    <col min="8702" max="8702" width="10.28515625" style="583" customWidth="1"/>
    <col min="8703" max="8705" width="9.140625" style="583"/>
    <col min="8706" max="8706" width="9.28515625" style="583" customWidth="1"/>
    <col min="8707" max="8945" width="9.140625" style="583"/>
    <col min="8946" max="8946" width="4.140625" style="583" customWidth="1"/>
    <col min="8947" max="8947" width="26.5703125" style="583" customWidth="1"/>
    <col min="8948" max="8948" width="4.7109375" style="583" customWidth="1"/>
    <col min="8949" max="8950" width="10.140625" style="583" customWidth="1"/>
    <col min="8951" max="8951" width="10.7109375" style="583" customWidth="1"/>
    <col min="8952" max="8954" width="10.140625" style="583" customWidth="1"/>
    <col min="8955" max="8955" width="10.28515625" style="583" customWidth="1"/>
    <col min="8956" max="8956" width="10.140625" style="583" customWidth="1"/>
    <col min="8957" max="8957" width="10" style="583" customWidth="1"/>
    <col min="8958" max="8958" width="10.28515625" style="583" customWidth="1"/>
    <col min="8959" max="8961" width="9.140625" style="583"/>
    <col min="8962" max="8962" width="9.28515625" style="583" customWidth="1"/>
    <col min="8963" max="9201" width="9.140625" style="583"/>
    <col min="9202" max="9202" width="4.140625" style="583" customWidth="1"/>
    <col min="9203" max="9203" width="26.5703125" style="583" customWidth="1"/>
    <col min="9204" max="9204" width="4.7109375" style="583" customWidth="1"/>
    <col min="9205" max="9206" width="10.140625" style="583" customWidth="1"/>
    <col min="9207" max="9207" width="10.7109375" style="583" customWidth="1"/>
    <col min="9208" max="9210" width="10.140625" style="583" customWidth="1"/>
    <col min="9211" max="9211" width="10.28515625" style="583" customWidth="1"/>
    <col min="9212" max="9212" width="10.140625" style="583" customWidth="1"/>
    <col min="9213" max="9213" width="10" style="583" customWidth="1"/>
    <col min="9214" max="9214" width="10.28515625" style="583" customWidth="1"/>
    <col min="9215" max="9217" width="9.140625" style="583"/>
    <col min="9218" max="9218" width="9.28515625" style="583" customWidth="1"/>
    <col min="9219" max="9457" width="9.140625" style="583"/>
    <col min="9458" max="9458" width="4.140625" style="583" customWidth="1"/>
    <col min="9459" max="9459" width="26.5703125" style="583" customWidth="1"/>
    <col min="9460" max="9460" width="4.7109375" style="583" customWidth="1"/>
    <col min="9461" max="9462" width="10.140625" style="583" customWidth="1"/>
    <col min="9463" max="9463" width="10.7109375" style="583" customWidth="1"/>
    <col min="9464" max="9466" width="10.140625" style="583" customWidth="1"/>
    <col min="9467" max="9467" width="10.28515625" style="583" customWidth="1"/>
    <col min="9468" max="9468" width="10.140625" style="583" customWidth="1"/>
    <col min="9469" max="9469" width="10" style="583" customWidth="1"/>
    <col min="9470" max="9470" width="10.28515625" style="583" customWidth="1"/>
    <col min="9471" max="9473" width="9.140625" style="583"/>
    <col min="9474" max="9474" width="9.28515625" style="583" customWidth="1"/>
    <col min="9475" max="9713" width="9.140625" style="583"/>
    <col min="9714" max="9714" width="4.140625" style="583" customWidth="1"/>
    <col min="9715" max="9715" width="26.5703125" style="583" customWidth="1"/>
    <col min="9716" max="9716" width="4.7109375" style="583" customWidth="1"/>
    <col min="9717" max="9718" width="10.140625" style="583" customWidth="1"/>
    <col min="9719" max="9719" width="10.7109375" style="583" customWidth="1"/>
    <col min="9720" max="9722" width="10.140625" style="583" customWidth="1"/>
    <col min="9723" max="9723" width="10.28515625" style="583" customWidth="1"/>
    <col min="9724" max="9724" width="10.140625" style="583" customWidth="1"/>
    <col min="9725" max="9725" width="10" style="583" customWidth="1"/>
    <col min="9726" max="9726" width="10.28515625" style="583" customWidth="1"/>
    <col min="9727" max="9729" width="9.140625" style="583"/>
    <col min="9730" max="9730" width="9.28515625" style="583" customWidth="1"/>
    <col min="9731" max="9969" width="9.140625" style="583"/>
    <col min="9970" max="9970" width="4.140625" style="583" customWidth="1"/>
    <col min="9971" max="9971" width="26.5703125" style="583" customWidth="1"/>
    <col min="9972" max="9972" width="4.7109375" style="583" customWidth="1"/>
    <col min="9973" max="9974" width="10.140625" style="583" customWidth="1"/>
    <col min="9975" max="9975" width="10.7109375" style="583" customWidth="1"/>
    <col min="9976" max="9978" width="10.140625" style="583" customWidth="1"/>
    <col min="9979" max="9979" width="10.28515625" style="583" customWidth="1"/>
    <col min="9980" max="9980" width="10.140625" style="583" customWidth="1"/>
    <col min="9981" max="9981" width="10" style="583" customWidth="1"/>
    <col min="9982" max="9982" width="10.28515625" style="583" customWidth="1"/>
    <col min="9983" max="9985" width="9.140625" style="583"/>
    <col min="9986" max="9986" width="9.28515625" style="583" customWidth="1"/>
    <col min="9987" max="10225" width="9.140625" style="583"/>
    <col min="10226" max="10226" width="4.140625" style="583" customWidth="1"/>
    <col min="10227" max="10227" width="26.5703125" style="583" customWidth="1"/>
    <col min="10228" max="10228" width="4.7109375" style="583" customWidth="1"/>
    <col min="10229" max="10230" width="10.140625" style="583" customWidth="1"/>
    <col min="10231" max="10231" width="10.7109375" style="583" customWidth="1"/>
    <col min="10232" max="10234" width="10.140625" style="583" customWidth="1"/>
    <col min="10235" max="10235" width="10.28515625" style="583" customWidth="1"/>
    <col min="10236" max="10236" width="10.140625" style="583" customWidth="1"/>
    <col min="10237" max="10237" width="10" style="583" customWidth="1"/>
    <col min="10238" max="10238" width="10.28515625" style="583" customWidth="1"/>
    <col min="10239" max="10241" width="9.140625" style="583"/>
    <col min="10242" max="10242" width="9.28515625" style="583" customWidth="1"/>
    <col min="10243" max="10481" width="9.140625" style="583"/>
    <col min="10482" max="10482" width="4.140625" style="583" customWidth="1"/>
    <col min="10483" max="10483" width="26.5703125" style="583" customWidth="1"/>
    <col min="10484" max="10484" width="4.7109375" style="583" customWidth="1"/>
    <col min="10485" max="10486" width="10.140625" style="583" customWidth="1"/>
    <col min="10487" max="10487" width="10.7109375" style="583" customWidth="1"/>
    <col min="10488" max="10490" width="10.140625" style="583" customWidth="1"/>
    <col min="10491" max="10491" width="10.28515625" style="583" customWidth="1"/>
    <col min="10492" max="10492" width="10.140625" style="583" customWidth="1"/>
    <col min="10493" max="10493" width="10" style="583" customWidth="1"/>
    <col min="10494" max="10494" width="10.28515625" style="583" customWidth="1"/>
    <col min="10495" max="10497" width="9.140625" style="583"/>
    <col min="10498" max="10498" width="9.28515625" style="583" customWidth="1"/>
    <col min="10499" max="10737" width="9.140625" style="583"/>
    <col min="10738" max="10738" width="4.140625" style="583" customWidth="1"/>
    <col min="10739" max="10739" width="26.5703125" style="583" customWidth="1"/>
    <col min="10740" max="10740" width="4.7109375" style="583" customWidth="1"/>
    <col min="10741" max="10742" width="10.140625" style="583" customWidth="1"/>
    <col min="10743" max="10743" width="10.7109375" style="583" customWidth="1"/>
    <col min="10744" max="10746" width="10.140625" style="583" customWidth="1"/>
    <col min="10747" max="10747" width="10.28515625" style="583" customWidth="1"/>
    <col min="10748" max="10748" width="10.140625" style="583" customWidth="1"/>
    <col min="10749" max="10749" width="10" style="583" customWidth="1"/>
    <col min="10750" max="10750" width="10.28515625" style="583" customWidth="1"/>
    <col min="10751" max="10753" width="9.140625" style="583"/>
    <col min="10754" max="10754" width="9.28515625" style="583" customWidth="1"/>
    <col min="10755" max="10993" width="9.140625" style="583"/>
    <col min="10994" max="10994" width="4.140625" style="583" customWidth="1"/>
    <col min="10995" max="10995" width="26.5703125" style="583" customWidth="1"/>
    <col min="10996" max="10996" width="4.7109375" style="583" customWidth="1"/>
    <col min="10997" max="10998" width="10.140625" style="583" customWidth="1"/>
    <col min="10999" max="10999" width="10.7109375" style="583" customWidth="1"/>
    <col min="11000" max="11002" width="10.140625" style="583" customWidth="1"/>
    <col min="11003" max="11003" width="10.28515625" style="583" customWidth="1"/>
    <col min="11004" max="11004" width="10.140625" style="583" customWidth="1"/>
    <col min="11005" max="11005" width="10" style="583" customWidth="1"/>
    <col min="11006" max="11006" width="10.28515625" style="583" customWidth="1"/>
    <col min="11007" max="11009" width="9.140625" style="583"/>
    <col min="11010" max="11010" width="9.28515625" style="583" customWidth="1"/>
    <col min="11011" max="11249" width="9.140625" style="583"/>
    <col min="11250" max="11250" width="4.140625" style="583" customWidth="1"/>
    <col min="11251" max="11251" width="26.5703125" style="583" customWidth="1"/>
    <col min="11252" max="11252" width="4.7109375" style="583" customWidth="1"/>
    <col min="11253" max="11254" width="10.140625" style="583" customWidth="1"/>
    <col min="11255" max="11255" width="10.7109375" style="583" customWidth="1"/>
    <col min="11256" max="11258" width="10.140625" style="583" customWidth="1"/>
    <col min="11259" max="11259" width="10.28515625" style="583" customWidth="1"/>
    <col min="11260" max="11260" width="10.140625" style="583" customWidth="1"/>
    <col min="11261" max="11261" width="10" style="583" customWidth="1"/>
    <col min="11262" max="11262" width="10.28515625" style="583" customWidth="1"/>
    <col min="11263" max="11265" width="9.140625" style="583"/>
    <col min="11266" max="11266" width="9.28515625" style="583" customWidth="1"/>
    <col min="11267" max="11505" width="9.140625" style="583"/>
    <col min="11506" max="11506" width="4.140625" style="583" customWidth="1"/>
    <col min="11507" max="11507" width="26.5703125" style="583" customWidth="1"/>
    <col min="11508" max="11508" width="4.7109375" style="583" customWidth="1"/>
    <col min="11509" max="11510" width="10.140625" style="583" customWidth="1"/>
    <col min="11511" max="11511" width="10.7109375" style="583" customWidth="1"/>
    <col min="11512" max="11514" width="10.140625" style="583" customWidth="1"/>
    <col min="11515" max="11515" width="10.28515625" style="583" customWidth="1"/>
    <col min="11516" max="11516" width="10.140625" style="583" customWidth="1"/>
    <col min="11517" max="11517" width="10" style="583" customWidth="1"/>
    <col min="11518" max="11518" width="10.28515625" style="583" customWidth="1"/>
    <col min="11519" max="11521" width="9.140625" style="583"/>
    <col min="11522" max="11522" width="9.28515625" style="583" customWidth="1"/>
    <col min="11523" max="11761" width="9.140625" style="583"/>
    <col min="11762" max="11762" width="4.140625" style="583" customWidth="1"/>
    <col min="11763" max="11763" width="26.5703125" style="583" customWidth="1"/>
    <col min="11764" max="11764" width="4.7109375" style="583" customWidth="1"/>
    <col min="11765" max="11766" width="10.140625" style="583" customWidth="1"/>
    <col min="11767" max="11767" width="10.7109375" style="583" customWidth="1"/>
    <col min="11768" max="11770" width="10.140625" style="583" customWidth="1"/>
    <col min="11771" max="11771" width="10.28515625" style="583" customWidth="1"/>
    <col min="11772" max="11772" width="10.140625" style="583" customWidth="1"/>
    <col min="11773" max="11773" width="10" style="583" customWidth="1"/>
    <col min="11774" max="11774" width="10.28515625" style="583" customWidth="1"/>
    <col min="11775" max="11777" width="9.140625" style="583"/>
    <col min="11778" max="11778" width="9.28515625" style="583" customWidth="1"/>
    <col min="11779" max="12017" width="9.140625" style="583"/>
    <col min="12018" max="12018" width="4.140625" style="583" customWidth="1"/>
    <col min="12019" max="12019" width="26.5703125" style="583" customWidth="1"/>
    <col min="12020" max="12020" width="4.7109375" style="583" customWidth="1"/>
    <col min="12021" max="12022" width="10.140625" style="583" customWidth="1"/>
    <col min="12023" max="12023" width="10.7109375" style="583" customWidth="1"/>
    <col min="12024" max="12026" width="10.140625" style="583" customWidth="1"/>
    <col min="12027" max="12027" width="10.28515625" style="583" customWidth="1"/>
    <col min="12028" max="12028" width="10.140625" style="583" customWidth="1"/>
    <col min="12029" max="12029" width="10" style="583" customWidth="1"/>
    <col min="12030" max="12030" width="10.28515625" style="583" customWidth="1"/>
    <col min="12031" max="12033" width="9.140625" style="583"/>
    <col min="12034" max="12034" width="9.28515625" style="583" customWidth="1"/>
    <col min="12035" max="12273" width="9.140625" style="583"/>
    <col min="12274" max="12274" width="4.140625" style="583" customWidth="1"/>
    <col min="12275" max="12275" width="26.5703125" style="583" customWidth="1"/>
    <col min="12276" max="12276" width="4.7109375" style="583" customWidth="1"/>
    <col min="12277" max="12278" width="10.140625" style="583" customWidth="1"/>
    <col min="12279" max="12279" width="10.7109375" style="583" customWidth="1"/>
    <col min="12280" max="12282" width="10.140625" style="583" customWidth="1"/>
    <col min="12283" max="12283" width="10.28515625" style="583" customWidth="1"/>
    <col min="12284" max="12284" width="10.140625" style="583" customWidth="1"/>
    <col min="12285" max="12285" width="10" style="583" customWidth="1"/>
    <col min="12286" max="12286" width="10.28515625" style="583" customWidth="1"/>
    <col min="12287" max="12289" width="9.140625" style="583"/>
    <col min="12290" max="12290" width="9.28515625" style="583" customWidth="1"/>
    <col min="12291" max="12529" width="9.140625" style="583"/>
    <col min="12530" max="12530" width="4.140625" style="583" customWidth="1"/>
    <col min="12531" max="12531" width="26.5703125" style="583" customWidth="1"/>
    <col min="12532" max="12532" width="4.7109375" style="583" customWidth="1"/>
    <col min="12533" max="12534" width="10.140625" style="583" customWidth="1"/>
    <col min="12535" max="12535" width="10.7109375" style="583" customWidth="1"/>
    <col min="12536" max="12538" width="10.140625" style="583" customWidth="1"/>
    <col min="12539" max="12539" width="10.28515625" style="583" customWidth="1"/>
    <col min="12540" max="12540" width="10.140625" style="583" customWidth="1"/>
    <col min="12541" max="12541" width="10" style="583" customWidth="1"/>
    <col min="12542" max="12542" width="10.28515625" style="583" customWidth="1"/>
    <col min="12543" max="12545" width="9.140625" style="583"/>
    <col min="12546" max="12546" width="9.28515625" style="583" customWidth="1"/>
    <col min="12547" max="12785" width="9.140625" style="583"/>
    <col min="12786" max="12786" width="4.140625" style="583" customWidth="1"/>
    <col min="12787" max="12787" width="26.5703125" style="583" customWidth="1"/>
    <col min="12788" max="12788" width="4.7109375" style="583" customWidth="1"/>
    <col min="12789" max="12790" width="10.140625" style="583" customWidth="1"/>
    <col min="12791" max="12791" width="10.7109375" style="583" customWidth="1"/>
    <col min="12792" max="12794" width="10.140625" style="583" customWidth="1"/>
    <col min="12795" max="12795" width="10.28515625" style="583" customWidth="1"/>
    <col min="12796" max="12796" width="10.140625" style="583" customWidth="1"/>
    <col min="12797" max="12797" width="10" style="583" customWidth="1"/>
    <col min="12798" max="12798" width="10.28515625" style="583" customWidth="1"/>
    <col min="12799" max="12801" width="9.140625" style="583"/>
    <col min="12802" max="12802" width="9.28515625" style="583" customWidth="1"/>
    <col min="12803" max="13041" width="9.140625" style="583"/>
    <col min="13042" max="13042" width="4.140625" style="583" customWidth="1"/>
    <col min="13043" max="13043" width="26.5703125" style="583" customWidth="1"/>
    <col min="13044" max="13044" width="4.7109375" style="583" customWidth="1"/>
    <col min="13045" max="13046" width="10.140625" style="583" customWidth="1"/>
    <col min="13047" max="13047" width="10.7109375" style="583" customWidth="1"/>
    <col min="13048" max="13050" width="10.140625" style="583" customWidth="1"/>
    <col min="13051" max="13051" width="10.28515625" style="583" customWidth="1"/>
    <col min="13052" max="13052" width="10.140625" style="583" customWidth="1"/>
    <col min="13053" max="13053" width="10" style="583" customWidth="1"/>
    <col min="13054" max="13054" width="10.28515625" style="583" customWidth="1"/>
    <col min="13055" max="13057" width="9.140625" style="583"/>
    <col min="13058" max="13058" width="9.28515625" style="583" customWidth="1"/>
    <col min="13059" max="13297" width="9.140625" style="583"/>
    <col min="13298" max="13298" width="4.140625" style="583" customWidth="1"/>
    <col min="13299" max="13299" width="26.5703125" style="583" customWidth="1"/>
    <col min="13300" max="13300" width="4.7109375" style="583" customWidth="1"/>
    <col min="13301" max="13302" width="10.140625" style="583" customWidth="1"/>
    <col min="13303" max="13303" width="10.7109375" style="583" customWidth="1"/>
    <col min="13304" max="13306" width="10.140625" style="583" customWidth="1"/>
    <col min="13307" max="13307" width="10.28515625" style="583" customWidth="1"/>
    <col min="13308" max="13308" width="10.140625" style="583" customWidth="1"/>
    <col min="13309" max="13309" width="10" style="583" customWidth="1"/>
    <col min="13310" max="13310" width="10.28515625" style="583" customWidth="1"/>
    <col min="13311" max="13313" width="9.140625" style="583"/>
    <col min="13314" max="13314" width="9.28515625" style="583" customWidth="1"/>
    <col min="13315" max="13553" width="9.140625" style="583"/>
    <col min="13554" max="13554" width="4.140625" style="583" customWidth="1"/>
    <col min="13555" max="13555" width="26.5703125" style="583" customWidth="1"/>
    <col min="13556" max="13556" width="4.7109375" style="583" customWidth="1"/>
    <col min="13557" max="13558" width="10.140625" style="583" customWidth="1"/>
    <col min="13559" max="13559" width="10.7109375" style="583" customWidth="1"/>
    <col min="13560" max="13562" width="10.140625" style="583" customWidth="1"/>
    <col min="13563" max="13563" width="10.28515625" style="583" customWidth="1"/>
    <col min="13564" max="13564" width="10.140625" style="583" customWidth="1"/>
    <col min="13565" max="13565" width="10" style="583" customWidth="1"/>
    <col min="13566" max="13566" width="10.28515625" style="583" customWidth="1"/>
    <col min="13567" max="13569" width="9.140625" style="583"/>
    <col min="13570" max="13570" width="9.28515625" style="583" customWidth="1"/>
    <col min="13571" max="13809" width="9.140625" style="583"/>
    <col min="13810" max="13810" width="4.140625" style="583" customWidth="1"/>
    <col min="13811" max="13811" width="26.5703125" style="583" customWidth="1"/>
    <col min="13812" max="13812" width="4.7109375" style="583" customWidth="1"/>
    <col min="13813" max="13814" width="10.140625" style="583" customWidth="1"/>
    <col min="13815" max="13815" width="10.7109375" style="583" customWidth="1"/>
    <col min="13816" max="13818" width="10.140625" style="583" customWidth="1"/>
    <col min="13819" max="13819" width="10.28515625" style="583" customWidth="1"/>
    <col min="13820" max="13820" width="10.140625" style="583" customWidth="1"/>
    <col min="13821" max="13821" width="10" style="583" customWidth="1"/>
    <col min="13822" max="13822" width="10.28515625" style="583" customWidth="1"/>
    <col min="13823" max="13825" width="9.140625" style="583"/>
    <col min="13826" max="13826" width="9.28515625" style="583" customWidth="1"/>
    <col min="13827" max="14065" width="9.140625" style="583"/>
    <col min="14066" max="14066" width="4.140625" style="583" customWidth="1"/>
    <col min="14067" max="14067" width="26.5703125" style="583" customWidth="1"/>
    <col min="14068" max="14068" width="4.7109375" style="583" customWidth="1"/>
    <col min="14069" max="14070" width="10.140625" style="583" customWidth="1"/>
    <col min="14071" max="14071" width="10.7109375" style="583" customWidth="1"/>
    <col min="14072" max="14074" width="10.140625" style="583" customWidth="1"/>
    <col min="14075" max="14075" width="10.28515625" style="583" customWidth="1"/>
    <col min="14076" max="14076" width="10.140625" style="583" customWidth="1"/>
    <col min="14077" max="14077" width="10" style="583" customWidth="1"/>
    <col min="14078" max="14078" width="10.28515625" style="583" customWidth="1"/>
    <col min="14079" max="14081" width="9.140625" style="583"/>
    <col min="14082" max="14082" width="9.28515625" style="583" customWidth="1"/>
    <col min="14083" max="14321" width="9.140625" style="583"/>
    <col min="14322" max="14322" width="4.140625" style="583" customWidth="1"/>
    <col min="14323" max="14323" width="26.5703125" style="583" customWidth="1"/>
    <col min="14324" max="14324" width="4.7109375" style="583" customWidth="1"/>
    <col min="14325" max="14326" width="10.140625" style="583" customWidth="1"/>
    <col min="14327" max="14327" width="10.7109375" style="583" customWidth="1"/>
    <col min="14328" max="14330" width="10.140625" style="583" customWidth="1"/>
    <col min="14331" max="14331" width="10.28515625" style="583" customWidth="1"/>
    <col min="14332" max="14332" width="10.140625" style="583" customWidth="1"/>
    <col min="14333" max="14333" width="10" style="583" customWidth="1"/>
    <col min="14334" max="14334" width="10.28515625" style="583" customWidth="1"/>
    <col min="14335" max="14337" width="9.140625" style="583"/>
    <col min="14338" max="14338" width="9.28515625" style="583" customWidth="1"/>
    <col min="14339" max="14577" width="9.140625" style="583"/>
    <col min="14578" max="14578" width="4.140625" style="583" customWidth="1"/>
    <col min="14579" max="14579" width="26.5703125" style="583" customWidth="1"/>
    <col min="14580" max="14580" width="4.7109375" style="583" customWidth="1"/>
    <col min="14581" max="14582" width="10.140625" style="583" customWidth="1"/>
    <col min="14583" max="14583" width="10.7109375" style="583" customWidth="1"/>
    <col min="14584" max="14586" width="10.140625" style="583" customWidth="1"/>
    <col min="14587" max="14587" width="10.28515625" style="583" customWidth="1"/>
    <col min="14588" max="14588" width="10.140625" style="583" customWidth="1"/>
    <col min="14589" max="14589" width="10" style="583" customWidth="1"/>
    <col min="14590" max="14590" width="10.28515625" style="583" customWidth="1"/>
    <col min="14591" max="14593" width="9.140625" style="583"/>
    <col min="14594" max="14594" width="9.28515625" style="583" customWidth="1"/>
    <col min="14595" max="14833" width="9.140625" style="583"/>
    <col min="14834" max="14834" width="4.140625" style="583" customWidth="1"/>
    <col min="14835" max="14835" width="26.5703125" style="583" customWidth="1"/>
    <col min="14836" max="14836" width="4.7109375" style="583" customWidth="1"/>
    <col min="14837" max="14838" width="10.140625" style="583" customWidth="1"/>
    <col min="14839" max="14839" width="10.7109375" style="583" customWidth="1"/>
    <col min="14840" max="14842" width="10.140625" style="583" customWidth="1"/>
    <col min="14843" max="14843" width="10.28515625" style="583" customWidth="1"/>
    <col min="14844" max="14844" width="10.140625" style="583" customWidth="1"/>
    <col min="14845" max="14845" width="10" style="583" customWidth="1"/>
    <col min="14846" max="14846" width="10.28515625" style="583" customWidth="1"/>
    <col min="14847" max="14849" width="9.140625" style="583"/>
    <col min="14850" max="14850" width="9.28515625" style="583" customWidth="1"/>
    <col min="14851" max="15089" width="9.140625" style="583"/>
    <col min="15090" max="15090" width="4.140625" style="583" customWidth="1"/>
    <col min="15091" max="15091" width="26.5703125" style="583" customWidth="1"/>
    <col min="15092" max="15092" width="4.7109375" style="583" customWidth="1"/>
    <col min="15093" max="15094" width="10.140625" style="583" customWidth="1"/>
    <col min="15095" max="15095" width="10.7109375" style="583" customWidth="1"/>
    <col min="15096" max="15098" width="10.140625" style="583" customWidth="1"/>
    <col min="15099" max="15099" width="10.28515625" style="583" customWidth="1"/>
    <col min="15100" max="15100" width="10.140625" style="583" customWidth="1"/>
    <col min="15101" max="15101" width="10" style="583" customWidth="1"/>
    <col min="15102" max="15102" width="10.28515625" style="583" customWidth="1"/>
    <col min="15103" max="15105" width="9.140625" style="583"/>
    <col min="15106" max="15106" width="9.28515625" style="583" customWidth="1"/>
    <col min="15107" max="15345" width="9.140625" style="583"/>
    <col min="15346" max="15346" width="4.140625" style="583" customWidth="1"/>
    <col min="15347" max="15347" width="26.5703125" style="583" customWidth="1"/>
    <col min="15348" max="15348" width="4.7109375" style="583" customWidth="1"/>
    <col min="15349" max="15350" width="10.140625" style="583" customWidth="1"/>
    <col min="15351" max="15351" width="10.7109375" style="583" customWidth="1"/>
    <col min="15352" max="15354" width="10.140625" style="583" customWidth="1"/>
    <col min="15355" max="15355" width="10.28515625" style="583" customWidth="1"/>
    <col min="15356" max="15356" width="10.140625" style="583" customWidth="1"/>
    <col min="15357" max="15357" width="10" style="583" customWidth="1"/>
    <col min="15358" max="15358" width="10.28515625" style="583" customWidth="1"/>
    <col min="15359" max="15361" width="9.140625" style="583"/>
    <col min="15362" max="15362" width="9.28515625" style="583" customWidth="1"/>
    <col min="15363" max="15601" width="9.140625" style="583"/>
    <col min="15602" max="15602" width="4.140625" style="583" customWidth="1"/>
    <col min="15603" max="15603" width="26.5703125" style="583" customWidth="1"/>
    <col min="15604" max="15604" width="4.7109375" style="583" customWidth="1"/>
    <col min="15605" max="15606" width="10.140625" style="583" customWidth="1"/>
    <col min="15607" max="15607" width="10.7109375" style="583" customWidth="1"/>
    <col min="15608" max="15610" width="10.140625" style="583" customWidth="1"/>
    <col min="15611" max="15611" width="10.28515625" style="583" customWidth="1"/>
    <col min="15612" max="15612" width="10.140625" style="583" customWidth="1"/>
    <col min="15613" max="15613" width="10" style="583" customWidth="1"/>
    <col min="15614" max="15614" width="10.28515625" style="583" customWidth="1"/>
    <col min="15615" max="15617" width="9.140625" style="583"/>
    <col min="15618" max="15618" width="9.28515625" style="583" customWidth="1"/>
    <col min="15619" max="15857" width="9.140625" style="583"/>
    <col min="15858" max="15858" width="4.140625" style="583" customWidth="1"/>
    <col min="15859" max="15859" width="26.5703125" style="583" customWidth="1"/>
    <col min="15860" max="15860" width="4.7109375" style="583" customWidth="1"/>
    <col min="15861" max="15862" width="10.140625" style="583" customWidth="1"/>
    <col min="15863" max="15863" width="10.7109375" style="583" customWidth="1"/>
    <col min="15864" max="15866" width="10.140625" style="583" customWidth="1"/>
    <col min="15867" max="15867" width="10.28515625" style="583" customWidth="1"/>
    <col min="15868" max="15868" width="10.140625" style="583" customWidth="1"/>
    <col min="15869" max="15869" width="10" style="583" customWidth="1"/>
    <col min="15870" max="15870" width="10.28515625" style="583" customWidth="1"/>
    <col min="15871" max="15873" width="9.140625" style="583"/>
    <col min="15874" max="15874" width="9.28515625" style="583" customWidth="1"/>
    <col min="15875" max="16113" width="9.140625" style="583"/>
    <col min="16114" max="16114" width="4.140625" style="583" customWidth="1"/>
    <col min="16115" max="16115" width="26.5703125" style="583" customWidth="1"/>
    <col min="16116" max="16116" width="4.7109375" style="583" customWidth="1"/>
    <col min="16117" max="16118" width="10.140625" style="583" customWidth="1"/>
    <col min="16119" max="16119" width="10.7109375" style="583" customWidth="1"/>
    <col min="16120" max="16122" width="10.140625" style="583" customWidth="1"/>
    <col min="16123" max="16123" width="10.28515625" style="583" customWidth="1"/>
    <col min="16124" max="16124" width="10.140625" style="583" customWidth="1"/>
    <col min="16125" max="16125" width="10" style="583" customWidth="1"/>
    <col min="16126" max="16126" width="10.28515625" style="583" customWidth="1"/>
    <col min="16127" max="16129" width="9.140625" style="583"/>
    <col min="16130" max="16130" width="9.28515625" style="583" customWidth="1"/>
    <col min="16131" max="16384" width="9.140625" style="583"/>
  </cols>
  <sheetData>
    <row r="1" spans="1:6" ht="23.25" thickBot="1" x14ac:dyDescent="0.6">
      <c r="A1" s="1417" t="s">
        <v>257</v>
      </c>
      <c r="B1" s="1417"/>
      <c r="C1" s="1417"/>
      <c r="D1" s="1417"/>
      <c r="E1" s="1417"/>
      <c r="F1" s="1417"/>
    </row>
    <row r="2" spans="1:6" x14ac:dyDescent="0.55000000000000004">
      <c r="A2" s="1418" t="s">
        <v>0</v>
      </c>
      <c r="B2" s="874" t="s">
        <v>1</v>
      </c>
      <c r="C2" s="1421" t="s">
        <v>2</v>
      </c>
      <c r="D2" s="1424" t="s">
        <v>85</v>
      </c>
      <c r="E2" s="1425"/>
      <c r="F2" s="1426" t="s">
        <v>167</v>
      </c>
    </row>
    <row r="3" spans="1:6" x14ac:dyDescent="0.55000000000000004">
      <c r="A3" s="1419"/>
      <c r="B3" s="875"/>
      <c r="C3" s="1422"/>
      <c r="D3" s="1428" t="s">
        <v>168</v>
      </c>
      <c r="E3" s="1429"/>
      <c r="F3" s="1427"/>
    </row>
    <row r="4" spans="1:6" x14ac:dyDescent="0.55000000000000004">
      <c r="A4" s="1419"/>
      <c r="B4" s="875"/>
      <c r="C4" s="1422"/>
      <c r="D4" s="1430"/>
      <c r="E4" s="1431"/>
      <c r="F4" s="1427"/>
    </row>
    <row r="5" spans="1:6" x14ac:dyDescent="0.55000000000000004">
      <c r="A5" s="1420"/>
      <c r="B5" s="876" t="s">
        <v>206</v>
      </c>
      <c r="C5" s="1423"/>
      <c r="D5" s="1432"/>
      <c r="E5" s="1433"/>
      <c r="F5" s="1427"/>
    </row>
    <row r="6" spans="1:6" ht="23.25" thickBot="1" x14ac:dyDescent="0.6">
      <c r="A6" s="746"/>
      <c r="B6" s="747" t="s">
        <v>101</v>
      </c>
      <c r="C6" s="748">
        <v>520000</v>
      </c>
      <c r="D6" s="877" t="s">
        <v>169</v>
      </c>
      <c r="E6" s="878" t="s">
        <v>170</v>
      </c>
      <c r="F6" s="1427"/>
    </row>
    <row r="7" spans="1:6" ht="23.25" thickBot="1" x14ac:dyDescent="0.6">
      <c r="A7" s="879"/>
      <c r="B7" s="880"/>
      <c r="C7" s="881"/>
      <c r="D7" s="882" t="s">
        <v>171</v>
      </c>
      <c r="E7" s="883" t="s">
        <v>171</v>
      </c>
      <c r="F7" s="884"/>
    </row>
    <row r="8" spans="1:6" x14ac:dyDescent="0.55000000000000004">
      <c r="A8" s="750"/>
      <c r="B8" s="751" t="s">
        <v>96</v>
      </c>
      <c r="C8" s="889">
        <v>522000</v>
      </c>
      <c r="D8" s="635"/>
      <c r="E8" s="592"/>
      <c r="F8" s="890"/>
    </row>
    <row r="9" spans="1:6" x14ac:dyDescent="0.55000000000000004">
      <c r="A9" s="754">
        <v>7</v>
      </c>
      <c r="B9" s="767" t="s">
        <v>4</v>
      </c>
      <c r="C9" s="891">
        <v>220100</v>
      </c>
      <c r="D9" s="675"/>
      <c r="E9" s="675"/>
      <c r="F9" s="885"/>
    </row>
    <row r="10" spans="1:6" x14ac:dyDescent="0.55000000000000004">
      <c r="A10" s="754">
        <v>8</v>
      </c>
      <c r="B10" s="767" t="s">
        <v>94</v>
      </c>
      <c r="C10" s="891">
        <v>220200</v>
      </c>
      <c r="D10" s="675"/>
      <c r="E10" s="675"/>
      <c r="F10" s="885"/>
    </row>
    <row r="11" spans="1:6" x14ac:dyDescent="0.55000000000000004">
      <c r="A11" s="754">
        <v>9</v>
      </c>
      <c r="B11" s="767" t="s">
        <v>93</v>
      </c>
      <c r="C11" s="891">
        <v>220300</v>
      </c>
      <c r="D11" s="675"/>
      <c r="E11" s="675"/>
      <c r="F11" s="885"/>
    </row>
    <row r="12" spans="1:6" x14ac:dyDescent="0.55000000000000004">
      <c r="A12" s="754">
        <v>10</v>
      </c>
      <c r="B12" s="767" t="s">
        <v>5</v>
      </c>
      <c r="C12" s="891">
        <v>220400</v>
      </c>
      <c r="D12" s="675"/>
      <c r="E12" s="675"/>
      <c r="F12" s="885"/>
    </row>
    <row r="13" spans="1:6" ht="23.25" thickBot="1" x14ac:dyDescent="0.6">
      <c r="A13" s="754">
        <v>11</v>
      </c>
      <c r="B13" s="767" t="s">
        <v>97</v>
      </c>
      <c r="C13" s="891">
        <v>220500</v>
      </c>
      <c r="D13" s="675"/>
      <c r="E13" s="675"/>
      <c r="F13" s="885"/>
    </row>
    <row r="14" spans="1:6" s="888" customFormat="1" ht="23.25" thickBot="1" x14ac:dyDescent="0.6">
      <c r="A14" s="761"/>
      <c r="B14" s="762" t="s">
        <v>104</v>
      </c>
      <c r="C14" s="763"/>
      <c r="D14" s="609"/>
      <c r="E14" s="609"/>
      <c r="F14" s="887"/>
    </row>
    <row r="15" spans="1:6" s="894" customFormat="1" ht="23.25" thickBot="1" x14ac:dyDescent="0.6">
      <c r="A15" s="770"/>
      <c r="B15" s="771" t="s">
        <v>105</v>
      </c>
      <c r="C15" s="772"/>
      <c r="D15" s="892"/>
      <c r="E15" s="892"/>
      <c r="F15" s="893"/>
    </row>
    <row r="16" spans="1:6" ht="23.25" thickTop="1" x14ac:dyDescent="0.55000000000000004">
      <c r="A16" s="610"/>
      <c r="B16" s="611" t="s">
        <v>6</v>
      </c>
      <c r="C16" s="895"/>
      <c r="D16" s="591"/>
      <c r="E16" s="592"/>
      <c r="F16" s="796"/>
    </row>
    <row r="17" spans="1:6" x14ac:dyDescent="0.55000000000000004">
      <c r="A17" s="594">
        <v>12</v>
      </c>
      <c r="B17" s="622" t="s">
        <v>98</v>
      </c>
      <c r="C17" s="613">
        <v>220600</v>
      </c>
      <c r="D17" s="675"/>
      <c r="E17" s="675"/>
      <c r="F17" s="896"/>
    </row>
    <row r="18" spans="1:6" x14ac:dyDescent="0.55000000000000004">
      <c r="A18" s="594">
        <v>13</v>
      </c>
      <c r="B18" s="599" t="s">
        <v>99</v>
      </c>
      <c r="C18" s="637">
        <v>220700</v>
      </c>
      <c r="D18" s="618"/>
      <c r="E18" s="597"/>
      <c r="F18" s="896"/>
    </row>
    <row r="19" spans="1:6" s="903" customFormat="1" ht="23.25" thickBot="1" x14ac:dyDescent="0.6">
      <c r="A19" s="897"/>
      <c r="B19" s="898" t="s">
        <v>7</v>
      </c>
      <c r="C19" s="899"/>
      <c r="D19" s="900"/>
      <c r="E19" s="901"/>
      <c r="F19" s="902"/>
    </row>
    <row r="20" spans="1:6" s="907" customFormat="1" ht="23.25" thickTop="1" x14ac:dyDescent="0.55000000000000004">
      <c r="A20" s="633"/>
      <c r="B20" s="589" t="s">
        <v>100</v>
      </c>
      <c r="C20" s="634">
        <v>530000</v>
      </c>
      <c r="D20" s="904"/>
      <c r="E20" s="905"/>
      <c r="F20" s="906"/>
    </row>
    <row r="21" spans="1:6" x14ac:dyDescent="0.55000000000000004">
      <c r="A21" s="594"/>
      <c r="B21" s="595" t="s">
        <v>8</v>
      </c>
      <c r="C21" s="637"/>
      <c r="D21" s="618"/>
      <c r="E21" s="597"/>
      <c r="F21" s="767"/>
    </row>
    <row r="22" spans="1:6" x14ac:dyDescent="0.55000000000000004">
      <c r="A22" s="785"/>
      <c r="B22" s="751" t="s">
        <v>9</v>
      </c>
      <c r="C22" s="786">
        <v>531000</v>
      </c>
      <c r="D22" s="591"/>
      <c r="E22" s="592"/>
      <c r="F22" s="796"/>
    </row>
    <row r="23" spans="1:6" x14ac:dyDescent="0.55000000000000004">
      <c r="A23" s="787">
        <v>14</v>
      </c>
      <c r="B23" s="767" t="s">
        <v>58</v>
      </c>
      <c r="C23" s="788">
        <v>310100</v>
      </c>
      <c r="D23" s="675"/>
      <c r="E23" s="675"/>
      <c r="F23" s="885"/>
    </row>
    <row r="24" spans="1:6" x14ac:dyDescent="0.55000000000000004">
      <c r="A24" s="787">
        <v>15</v>
      </c>
      <c r="B24" s="767" t="s">
        <v>10</v>
      </c>
      <c r="C24" s="788">
        <v>310200</v>
      </c>
      <c r="D24" s="675"/>
      <c r="E24" s="675"/>
      <c r="F24" s="885"/>
    </row>
    <row r="25" spans="1:6" x14ac:dyDescent="0.55000000000000004">
      <c r="A25" s="787">
        <v>16</v>
      </c>
      <c r="B25" s="767" t="s">
        <v>11</v>
      </c>
      <c r="C25" s="788">
        <v>310300</v>
      </c>
      <c r="D25" s="675"/>
      <c r="E25" s="675"/>
      <c r="F25" s="885"/>
    </row>
    <row r="26" spans="1:6" x14ac:dyDescent="0.55000000000000004">
      <c r="A26" s="787">
        <v>17</v>
      </c>
      <c r="B26" s="767" t="s">
        <v>12</v>
      </c>
      <c r="C26" s="788">
        <v>310400</v>
      </c>
      <c r="D26" s="675"/>
      <c r="E26" s="675"/>
      <c r="F26" s="885"/>
    </row>
    <row r="27" spans="1:6" x14ac:dyDescent="0.55000000000000004">
      <c r="A27" s="787">
        <v>18</v>
      </c>
      <c r="B27" s="767" t="s">
        <v>13</v>
      </c>
      <c r="C27" s="788">
        <v>310500</v>
      </c>
      <c r="D27" s="675"/>
      <c r="E27" s="675"/>
      <c r="F27" s="885"/>
    </row>
    <row r="28" spans="1:6" x14ac:dyDescent="0.55000000000000004">
      <c r="A28" s="787">
        <v>19</v>
      </c>
      <c r="B28" s="767" t="s">
        <v>14</v>
      </c>
      <c r="C28" s="788">
        <v>310600</v>
      </c>
      <c r="D28" s="675"/>
      <c r="E28" s="675"/>
      <c r="F28" s="885"/>
    </row>
    <row r="29" spans="1:6" x14ac:dyDescent="0.55000000000000004">
      <c r="A29" s="787">
        <v>20</v>
      </c>
      <c r="B29" s="767" t="s">
        <v>15</v>
      </c>
      <c r="C29" s="788">
        <v>310700</v>
      </c>
      <c r="D29" s="675"/>
      <c r="E29" s="675"/>
      <c r="F29" s="885"/>
    </row>
    <row r="30" spans="1:6" s="910" customFormat="1" ht="23.25" thickBot="1" x14ac:dyDescent="0.6">
      <c r="A30" s="790"/>
      <c r="B30" s="791" t="s">
        <v>16</v>
      </c>
      <c r="C30" s="792"/>
      <c r="D30" s="908"/>
      <c r="E30" s="908"/>
      <c r="F30" s="909"/>
    </row>
    <row r="31" spans="1:6" ht="23.25" thickTop="1" x14ac:dyDescent="0.55000000000000004">
      <c r="A31" s="795">
        <v>21</v>
      </c>
      <c r="B31" s="796" t="s">
        <v>17</v>
      </c>
      <c r="C31" s="797">
        <v>320100</v>
      </c>
      <c r="D31" s="674"/>
      <c r="E31" s="674"/>
      <c r="F31" s="911"/>
    </row>
    <row r="32" spans="1:6" x14ac:dyDescent="0.55000000000000004">
      <c r="A32" s="795">
        <v>22</v>
      </c>
      <c r="B32" s="767" t="s">
        <v>19</v>
      </c>
      <c r="C32" s="797">
        <v>320200</v>
      </c>
      <c r="D32" s="674"/>
      <c r="E32" s="674"/>
      <c r="F32" s="911"/>
    </row>
    <row r="33" spans="1:6" x14ac:dyDescent="0.55000000000000004">
      <c r="A33" s="795">
        <v>23</v>
      </c>
      <c r="B33" s="800" t="s">
        <v>102</v>
      </c>
      <c r="C33" s="797">
        <v>320300</v>
      </c>
      <c r="D33" s="674"/>
      <c r="E33" s="674"/>
      <c r="F33" s="911"/>
    </row>
    <row r="34" spans="1:6" x14ac:dyDescent="0.55000000000000004">
      <c r="A34" s="787">
        <v>24</v>
      </c>
      <c r="B34" s="767" t="s">
        <v>18</v>
      </c>
      <c r="C34" s="788">
        <v>320400</v>
      </c>
      <c r="D34" s="675"/>
      <c r="E34" s="675"/>
      <c r="F34" s="911"/>
    </row>
    <row r="35" spans="1:6" s="910" customFormat="1" ht="23.25" thickBot="1" x14ac:dyDescent="0.6">
      <c r="A35" s="790"/>
      <c r="B35" s="791" t="s">
        <v>20</v>
      </c>
      <c r="C35" s="792">
        <v>532000</v>
      </c>
      <c r="D35" s="908"/>
      <c r="E35" s="912"/>
      <c r="F35" s="913"/>
    </row>
    <row r="36" spans="1:6" ht="23.25" thickTop="1" x14ac:dyDescent="0.55000000000000004">
      <c r="A36" s="795">
        <v>25</v>
      </c>
      <c r="B36" s="796" t="s">
        <v>21</v>
      </c>
      <c r="C36" s="797">
        <v>330100</v>
      </c>
      <c r="D36" s="654"/>
      <c r="E36" s="592"/>
      <c r="F36" s="890"/>
    </row>
    <row r="37" spans="1:6" x14ac:dyDescent="0.55000000000000004">
      <c r="A37" s="787">
        <v>26</v>
      </c>
      <c r="B37" s="767" t="s">
        <v>22</v>
      </c>
      <c r="C37" s="788">
        <v>330200</v>
      </c>
      <c r="D37" s="646"/>
      <c r="E37" s="597"/>
      <c r="F37" s="890"/>
    </row>
    <row r="38" spans="1:6" x14ac:dyDescent="0.55000000000000004">
      <c r="A38" s="787">
        <v>27</v>
      </c>
      <c r="B38" s="767" t="s">
        <v>23</v>
      </c>
      <c r="C38" s="788">
        <v>330300</v>
      </c>
      <c r="D38" s="646"/>
      <c r="E38" s="597"/>
      <c r="F38" s="890"/>
    </row>
    <row r="39" spans="1:6" x14ac:dyDescent="0.55000000000000004">
      <c r="A39" s="787">
        <v>28</v>
      </c>
      <c r="B39" s="767" t="s">
        <v>106</v>
      </c>
      <c r="C39" s="788">
        <v>330400</v>
      </c>
      <c r="D39" s="646"/>
      <c r="E39" s="597"/>
      <c r="F39" s="890"/>
    </row>
    <row r="40" spans="1:6" x14ac:dyDescent="0.55000000000000004">
      <c r="A40" s="787">
        <v>29</v>
      </c>
      <c r="B40" s="767" t="s">
        <v>107</v>
      </c>
      <c r="C40" s="788">
        <v>330500</v>
      </c>
      <c r="D40" s="646"/>
      <c r="E40" s="597"/>
      <c r="F40" s="890"/>
    </row>
    <row r="41" spans="1:6" x14ac:dyDescent="0.55000000000000004">
      <c r="A41" s="787">
        <v>30</v>
      </c>
      <c r="B41" s="767" t="s">
        <v>24</v>
      </c>
      <c r="C41" s="788">
        <v>330600</v>
      </c>
      <c r="D41" s="646"/>
      <c r="E41" s="597"/>
      <c r="F41" s="890"/>
    </row>
    <row r="42" spans="1:6" x14ac:dyDescent="0.55000000000000004">
      <c r="A42" s="787">
        <v>31</v>
      </c>
      <c r="B42" s="767" t="s">
        <v>25</v>
      </c>
      <c r="C42" s="788">
        <v>330700</v>
      </c>
      <c r="D42" s="646"/>
      <c r="E42" s="597"/>
      <c r="F42" s="890"/>
    </row>
    <row r="43" spans="1:6" x14ac:dyDescent="0.55000000000000004">
      <c r="A43" s="787">
        <v>32</v>
      </c>
      <c r="B43" s="767" t="s">
        <v>59</v>
      </c>
      <c r="C43" s="788">
        <v>330800</v>
      </c>
      <c r="D43" s="646"/>
      <c r="E43" s="597"/>
      <c r="F43" s="890"/>
    </row>
    <row r="44" spans="1:6" x14ac:dyDescent="0.55000000000000004">
      <c r="A44" s="787">
        <v>33</v>
      </c>
      <c r="B44" s="767" t="s">
        <v>60</v>
      </c>
      <c r="C44" s="788">
        <v>330900</v>
      </c>
      <c r="D44" s="646"/>
      <c r="E44" s="597"/>
      <c r="F44" s="890"/>
    </row>
    <row r="45" spans="1:6" x14ac:dyDescent="0.55000000000000004">
      <c r="A45" s="787">
        <v>34</v>
      </c>
      <c r="B45" s="767" t="s">
        <v>108</v>
      </c>
      <c r="C45" s="788">
        <v>331000</v>
      </c>
      <c r="D45" s="646"/>
      <c r="E45" s="597"/>
      <c r="F45" s="890"/>
    </row>
    <row r="46" spans="1:6" x14ac:dyDescent="0.55000000000000004">
      <c r="A46" s="787">
        <v>35</v>
      </c>
      <c r="B46" s="767" t="s">
        <v>51</v>
      </c>
      <c r="C46" s="788">
        <v>331100</v>
      </c>
      <c r="D46" s="646"/>
      <c r="E46" s="597"/>
      <c r="F46" s="890"/>
    </row>
    <row r="47" spans="1:6" x14ac:dyDescent="0.55000000000000004">
      <c r="A47" s="787">
        <v>36</v>
      </c>
      <c r="B47" s="767" t="s">
        <v>52</v>
      </c>
      <c r="C47" s="788">
        <v>331200</v>
      </c>
      <c r="D47" s="646"/>
      <c r="E47" s="597"/>
      <c r="F47" s="890"/>
    </row>
    <row r="48" spans="1:6" x14ac:dyDescent="0.55000000000000004">
      <c r="A48" s="787">
        <v>37</v>
      </c>
      <c r="B48" s="767" t="s">
        <v>109</v>
      </c>
      <c r="C48" s="788">
        <v>331300</v>
      </c>
      <c r="D48" s="646"/>
      <c r="E48" s="597"/>
      <c r="F48" s="890"/>
    </row>
    <row r="49" spans="1:6" x14ac:dyDescent="0.55000000000000004">
      <c r="A49" s="787">
        <v>38</v>
      </c>
      <c r="B49" s="767" t="s">
        <v>26</v>
      </c>
      <c r="C49" s="788">
        <v>331400</v>
      </c>
      <c r="D49" s="646"/>
      <c r="E49" s="597"/>
      <c r="F49" s="890"/>
    </row>
    <row r="50" spans="1:6" x14ac:dyDescent="0.55000000000000004">
      <c r="A50" s="806">
        <v>39</v>
      </c>
      <c r="B50" s="767" t="s">
        <v>110</v>
      </c>
      <c r="C50" s="807">
        <v>331500</v>
      </c>
      <c r="D50" s="648"/>
      <c r="E50" s="604"/>
      <c r="F50" s="890"/>
    </row>
    <row r="51" spans="1:6" x14ac:dyDescent="0.55000000000000004">
      <c r="A51" s="806">
        <v>40</v>
      </c>
      <c r="B51" s="767" t="s">
        <v>111</v>
      </c>
      <c r="C51" s="807">
        <v>331600</v>
      </c>
      <c r="D51" s="648"/>
      <c r="E51" s="604"/>
      <c r="F51" s="890"/>
    </row>
    <row r="52" spans="1:6" x14ac:dyDescent="0.55000000000000004">
      <c r="A52" s="806">
        <v>41</v>
      </c>
      <c r="B52" s="767" t="s">
        <v>53</v>
      </c>
      <c r="C52" s="807">
        <v>331700</v>
      </c>
      <c r="D52" s="648"/>
      <c r="E52" s="604"/>
      <c r="F52" s="890"/>
    </row>
    <row r="53" spans="1:6" s="910" customFormat="1" ht="23.25" thickBot="1" x14ac:dyDescent="0.6">
      <c r="A53" s="790"/>
      <c r="B53" s="791" t="s">
        <v>27</v>
      </c>
      <c r="C53" s="792">
        <v>533000</v>
      </c>
      <c r="D53" s="914"/>
      <c r="E53" s="914"/>
      <c r="F53" s="915"/>
    </row>
    <row r="54" spans="1:6" s="918" customFormat="1" ht="24" thickTop="1" thickBot="1" x14ac:dyDescent="0.6">
      <c r="A54" s="814"/>
      <c r="B54" s="815" t="s">
        <v>28</v>
      </c>
      <c r="C54" s="816"/>
      <c r="D54" s="916"/>
      <c r="E54" s="916"/>
      <c r="F54" s="917"/>
    </row>
    <row r="55" spans="1:6" ht="23.25" thickTop="1" x14ac:dyDescent="0.55000000000000004">
      <c r="A55" s="795"/>
      <c r="B55" s="820" t="s">
        <v>29</v>
      </c>
      <c r="C55" s="797">
        <v>534000</v>
      </c>
      <c r="D55" s="635"/>
      <c r="E55" s="592"/>
      <c r="F55" s="796"/>
    </row>
    <row r="56" spans="1:6" x14ac:dyDescent="0.55000000000000004">
      <c r="A56" s="787">
        <v>42</v>
      </c>
      <c r="B56" s="767" t="s">
        <v>30</v>
      </c>
      <c r="C56" s="788">
        <v>340100</v>
      </c>
      <c r="D56" s="596"/>
      <c r="E56" s="596"/>
      <c r="F56" s="885"/>
    </row>
    <row r="57" spans="1:6" x14ac:dyDescent="0.55000000000000004">
      <c r="A57" s="787">
        <v>43</v>
      </c>
      <c r="B57" s="767" t="s">
        <v>31</v>
      </c>
      <c r="C57" s="788">
        <v>340200</v>
      </c>
      <c r="D57" s="596"/>
      <c r="E57" s="596"/>
      <c r="F57" s="885"/>
    </row>
    <row r="58" spans="1:6" x14ac:dyDescent="0.55000000000000004">
      <c r="A58" s="787">
        <v>44</v>
      </c>
      <c r="B58" s="767" t="s">
        <v>32</v>
      </c>
      <c r="C58" s="788">
        <v>340300</v>
      </c>
      <c r="D58" s="596"/>
      <c r="E58" s="596"/>
      <c r="F58" s="885"/>
    </row>
    <row r="59" spans="1:6" x14ac:dyDescent="0.55000000000000004">
      <c r="A59" s="787">
        <v>45</v>
      </c>
      <c r="B59" s="767" t="s">
        <v>33</v>
      </c>
      <c r="C59" s="788">
        <v>340400</v>
      </c>
      <c r="D59" s="596"/>
      <c r="E59" s="596"/>
      <c r="F59" s="885"/>
    </row>
    <row r="60" spans="1:6" x14ac:dyDescent="0.55000000000000004">
      <c r="A60" s="787">
        <v>46</v>
      </c>
      <c r="B60" s="767" t="s">
        <v>120</v>
      </c>
      <c r="C60" s="788">
        <v>340500</v>
      </c>
      <c r="D60" s="596"/>
      <c r="E60" s="596"/>
      <c r="F60" s="885"/>
    </row>
    <row r="61" spans="1:6" s="921" customFormat="1" ht="23.25" thickBot="1" x14ac:dyDescent="0.6">
      <c r="A61" s="828"/>
      <c r="B61" s="829" t="s">
        <v>34</v>
      </c>
      <c r="C61" s="830"/>
      <c r="D61" s="919"/>
      <c r="E61" s="919"/>
      <c r="F61" s="920"/>
    </row>
    <row r="62" spans="1:6" ht="23.25" thickTop="1" x14ac:dyDescent="0.55000000000000004">
      <c r="A62" s="795"/>
      <c r="B62" s="820" t="s">
        <v>112</v>
      </c>
      <c r="C62" s="797">
        <v>560000</v>
      </c>
      <c r="D62" s="922"/>
      <c r="E62" s="592"/>
      <c r="F62" s="796"/>
    </row>
    <row r="63" spans="1:6" x14ac:dyDescent="0.55000000000000004">
      <c r="A63" s="787">
        <v>47</v>
      </c>
      <c r="B63" s="767" t="s">
        <v>113</v>
      </c>
      <c r="C63" s="797">
        <v>610100</v>
      </c>
      <c r="D63" s="646"/>
      <c r="E63" s="646"/>
      <c r="F63" s="885"/>
    </row>
    <row r="64" spans="1:6" x14ac:dyDescent="0.55000000000000004">
      <c r="A64" s="787">
        <v>48</v>
      </c>
      <c r="B64" s="767" t="s">
        <v>114</v>
      </c>
      <c r="C64" s="797">
        <v>610200</v>
      </c>
      <c r="D64" s="646"/>
      <c r="E64" s="646"/>
      <c r="F64" s="885"/>
    </row>
    <row r="65" spans="1:6" x14ac:dyDescent="0.55000000000000004">
      <c r="A65" s="787">
        <v>49</v>
      </c>
      <c r="B65" s="767" t="s">
        <v>115</v>
      </c>
      <c r="C65" s="797">
        <v>610300</v>
      </c>
      <c r="D65" s="646"/>
      <c r="E65" s="646"/>
      <c r="F65" s="885"/>
    </row>
    <row r="66" spans="1:6" x14ac:dyDescent="0.55000000000000004">
      <c r="A66" s="787">
        <v>50</v>
      </c>
      <c r="B66" s="800" t="s">
        <v>116</v>
      </c>
      <c r="C66" s="797">
        <v>610400</v>
      </c>
      <c r="D66" s="646"/>
      <c r="E66" s="646"/>
      <c r="F66" s="767"/>
    </row>
    <row r="67" spans="1:6" s="924" customFormat="1" ht="23.25" thickBot="1" x14ac:dyDescent="0.6">
      <c r="A67" s="831"/>
      <c r="B67" s="829" t="s">
        <v>161</v>
      </c>
      <c r="C67" s="830"/>
      <c r="D67" s="919"/>
      <c r="E67" s="919"/>
      <c r="F67" s="923"/>
    </row>
    <row r="68" spans="1:6" ht="23.25" thickTop="1" x14ac:dyDescent="0.55000000000000004">
      <c r="A68" s="832"/>
      <c r="B68" s="820" t="s">
        <v>117</v>
      </c>
      <c r="C68" s="807">
        <v>550000</v>
      </c>
      <c r="D68" s="925"/>
      <c r="E68" s="592"/>
      <c r="F68" s="796"/>
    </row>
    <row r="69" spans="1:6" x14ac:dyDescent="0.55000000000000004">
      <c r="A69" s="787">
        <v>51</v>
      </c>
      <c r="B69" s="767" t="s">
        <v>118</v>
      </c>
      <c r="C69" s="788"/>
      <c r="D69" s="596"/>
      <c r="E69" s="597"/>
      <c r="F69" s="767"/>
    </row>
    <row r="70" spans="1:6" s="924" customFormat="1" ht="23.25" thickBot="1" x14ac:dyDescent="0.6">
      <c r="A70" s="833"/>
      <c r="B70" s="834" t="s">
        <v>162</v>
      </c>
      <c r="C70" s="835"/>
      <c r="D70" s="926"/>
      <c r="E70" s="926"/>
      <c r="F70" s="927"/>
    </row>
    <row r="71" spans="1:6" s="932" customFormat="1" ht="24" thickTop="1" thickBot="1" x14ac:dyDescent="0.6">
      <c r="A71" s="928"/>
      <c r="B71" s="837" t="s">
        <v>35</v>
      </c>
      <c r="C71" s="929"/>
      <c r="D71" s="930"/>
      <c r="E71" s="930"/>
      <c r="F71" s="931"/>
    </row>
    <row r="72" spans="1:6" s="672" customFormat="1" ht="23.25" thickTop="1" x14ac:dyDescent="0.55000000000000004">
      <c r="A72" s="841"/>
      <c r="B72" s="751" t="s">
        <v>119</v>
      </c>
      <c r="C72" s="842"/>
      <c r="D72" s="933"/>
      <c r="E72" s="592"/>
      <c r="F72" s="796"/>
    </row>
    <row r="73" spans="1:6" s="672" customFormat="1" x14ac:dyDescent="0.55000000000000004">
      <c r="A73" s="843"/>
      <c r="B73" s="844" t="s">
        <v>36</v>
      </c>
      <c r="C73" s="768">
        <v>541000</v>
      </c>
      <c r="D73" s="675"/>
      <c r="E73" s="597"/>
      <c r="F73" s="934"/>
    </row>
    <row r="74" spans="1:6" s="672" customFormat="1" x14ac:dyDescent="0.55000000000000004">
      <c r="A74" s="845">
        <v>52</v>
      </c>
      <c r="B74" s="755" t="s">
        <v>121</v>
      </c>
      <c r="C74" s="846">
        <v>410100</v>
      </c>
      <c r="D74" s="935"/>
      <c r="E74" s="604"/>
      <c r="F74" s="934"/>
    </row>
    <row r="75" spans="1:6" s="672" customFormat="1" x14ac:dyDescent="0.55000000000000004">
      <c r="A75" s="845">
        <v>53</v>
      </c>
      <c r="B75" s="755" t="s">
        <v>122</v>
      </c>
      <c r="C75" s="846">
        <v>410200</v>
      </c>
      <c r="D75" s="935"/>
      <c r="E75" s="604"/>
      <c r="F75" s="934"/>
    </row>
    <row r="76" spans="1:6" s="672" customFormat="1" x14ac:dyDescent="0.55000000000000004">
      <c r="A76" s="845">
        <v>54</v>
      </c>
      <c r="B76" s="755" t="s">
        <v>123</v>
      </c>
      <c r="C76" s="846">
        <v>410300</v>
      </c>
      <c r="D76" s="935"/>
      <c r="E76" s="604"/>
      <c r="F76" s="934"/>
    </row>
    <row r="77" spans="1:6" s="672" customFormat="1" x14ac:dyDescent="0.55000000000000004">
      <c r="A77" s="845">
        <v>55</v>
      </c>
      <c r="B77" s="755" t="s">
        <v>124</v>
      </c>
      <c r="C77" s="846">
        <v>410400</v>
      </c>
      <c r="D77" s="935"/>
      <c r="E77" s="604"/>
      <c r="F77" s="934"/>
    </row>
    <row r="78" spans="1:6" s="672" customFormat="1" x14ac:dyDescent="0.55000000000000004">
      <c r="A78" s="845">
        <v>56</v>
      </c>
      <c r="B78" s="755" t="s">
        <v>125</v>
      </c>
      <c r="C78" s="846">
        <v>410500</v>
      </c>
      <c r="D78" s="935"/>
      <c r="E78" s="604"/>
      <c r="F78" s="934"/>
    </row>
    <row r="79" spans="1:6" s="672" customFormat="1" x14ac:dyDescent="0.55000000000000004">
      <c r="A79" s="845">
        <v>57</v>
      </c>
      <c r="B79" s="755" t="s">
        <v>126</v>
      </c>
      <c r="C79" s="846">
        <v>410600</v>
      </c>
      <c r="D79" s="935"/>
      <c r="E79" s="604"/>
      <c r="F79" s="934"/>
    </row>
    <row r="80" spans="1:6" s="672" customFormat="1" x14ac:dyDescent="0.55000000000000004">
      <c r="A80" s="845">
        <v>58</v>
      </c>
      <c r="B80" s="755" t="s">
        <v>127</v>
      </c>
      <c r="C80" s="846">
        <v>410700</v>
      </c>
      <c r="D80" s="935"/>
      <c r="E80" s="604"/>
      <c r="F80" s="934"/>
    </row>
    <row r="81" spans="1:6" s="672" customFormat="1" x14ac:dyDescent="0.55000000000000004">
      <c r="A81" s="843">
        <v>59</v>
      </c>
      <c r="B81" s="755" t="s">
        <v>128</v>
      </c>
      <c r="C81" s="768">
        <v>410800</v>
      </c>
      <c r="D81" s="675"/>
      <c r="E81" s="597"/>
      <c r="F81" s="934"/>
    </row>
    <row r="82" spans="1:6" s="672" customFormat="1" x14ac:dyDescent="0.55000000000000004">
      <c r="A82" s="845">
        <v>60</v>
      </c>
      <c r="B82" s="755" t="s">
        <v>129</v>
      </c>
      <c r="C82" s="846">
        <v>410900</v>
      </c>
      <c r="D82" s="935"/>
      <c r="E82" s="604"/>
      <c r="F82" s="934"/>
    </row>
    <row r="83" spans="1:6" s="672" customFormat="1" x14ac:dyDescent="0.55000000000000004">
      <c r="A83" s="845">
        <v>61</v>
      </c>
      <c r="B83" s="755" t="s">
        <v>130</v>
      </c>
      <c r="C83" s="846">
        <v>411000</v>
      </c>
      <c r="D83" s="935"/>
      <c r="E83" s="604"/>
      <c r="F83" s="934"/>
    </row>
    <row r="84" spans="1:6" s="672" customFormat="1" x14ac:dyDescent="0.55000000000000004">
      <c r="A84" s="845">
        <v>62</v>
      </c>
      <c r="B84" s="755" t="s">
        <v>131</v>
      </c>
      <c r="C84" s="846">
        <v>411100</v>
      </c>
      <c r="D84" s="935"/>
      <c r="E84" s="604"/>
      <c r="F84" s="934"/>
    </row>
    <row r="85" spans="1:6" s="672" customFormat="1" x14ac:dyDescent="0.55000000000000004">
      <c r="A85" s="845">
        <v>63</v>
      </c>
      <c r="B85" s="755" t="s">
        <v>132</v>
      </c>
      <c r="C85" s="846">
        <v>411200</v>
      </c>
      <c r="D85" s="935"/>
      <c r="E85" s="604"/>
      <c r="F85" s="934"/>
    </row>
    <row r="86" spans="1:6" s="672" customFormat="1" x14ac:dyDescent="0.55000000000000004">
      <c r="A86" s="845">
        <v>64</v>
      </c>
      <c r="B86" s="755" t="s">
        <v>133</v>
      </c>
      <c r="C86" s="846">
        <v>411300</v>
      </c>
      <c r="D86" s="935"/>
      <c r="E86" s="604"/>
      <c r="F86" s="934"/>
    </row>
    <row r="87" spans="1:6" s="672" customFormat="1" x14ac:dyDescent="0.55000000000000004">
      <c r="A87" s="843">
        <v>65</v>
      </c>
      <c r="B87" s="755" t="s">
        <v>134</v>
      </c>
      <c r="C87" s="768">
        <v>411400</v>
      </c>
      <c r="D87" s="675"/>
      <c r="E87" s="597"/>
      <c r="F87" s="934"/>
    </row>
    <row r="88" spans="1:6" s="672" customFormat="1" x14ac:dyDescent="0.55000000000000004">
      <c r="A88" s="845">
        <v>66</v>
      </c>
      <c r="B88" s="755" t="s">
        <v>135</v>
      </c>
      <c r="C88" s="846">
        <v>411500</v>
      </c>
      <c r="D88" s="935"/>
      <c r="E88" s="604"/>
      <c r="F88" s="934"/>
    </row>
    <row r="89" spans="1:6" s="672" customFormat="1" x14ac:dyDescent="0.55000000000000004">
      <c r="A89" s="845">
        <v>67</v>
      </c>
      <c r="B89" s="755" t="s">
        <v>136</v>
      </c>
      <c r="C89" s="846">
        <v>411600</v>
      </c>
      <c r="D89" s="935"/>
      <c r="E89" s="604"/>
      <c r="F89" s="934"/>
    </row>
    <row r="90" spans="1:6" s="672" customFormat="1" x14ac:dyDescent="0.55000000000000004">
      <c r="A90" s="845">
        <v>68</v>
      </c>
      <c r="B90" s="755" t="s">
        <v>137</v>
      </c>
      <c r="C90" s="846">
        <v>411700</v>
      </c>
      <c r="D90" s="935"/>
      <c r="E90" s="604"/>
      <c r="F90" s="934"/>
    </row>
    <row r="91" spans="1:6" s="672" customFormat="1" ht="23.25" thickBot="1" x14ac:dyDescent="0.6">
      <c r="A91" s="845">
        <v>69</v>
      </c>
      <c r="B91" s="758" t="s">
        <v>138</v>
      </c>
      <c r="C91" s="846">
        <v>411800</v>
      </c>
      <c r="D91" s="935"/>
      <c r="E91" s="604"/>
      <c r="F91" s="936"/>
    </row>
    <row r="92" spans="1:6" s="940" customFormat="1" ht="23.25" thickBot="1" x14ac:dyDescent="0.6">
      <c r="A92" s="847"/>
      <c r="B92" s="848" t="s">
        <v>140</v>
      </c>
      <c r="C92" s="849"/>
      <c r="D92" s="937"/>
      <c r="E92" s="938"/>
      <c r="F92" s="939"/>
    </row>
    <row r="93" spans="1:6" s="672" customFormat="1" x14ac:dyDescent="0.55000000000000004">
      <c r="A93" s="806"/>
      <c r="B93" s="850" t="s">
        <v>37</v>
      </c>
      <c r="C93" s="807">
        <v>542000</v>
      </c>
      <c r="D93" s="941"/>
      <c r="E93" s="703"/>
      <c r="F93" s="942"/>
    </row>
    <row r="94" spans="1:6" s="672" customFormat="1" ht="23.25" thickBot="1" x14ac:dyDescent="0.6">
      <c r="A94" s="845">
        <v>70</v>
      </c>
      <c r="B94" s="851" t="s">
        <v>139</v>
      </c>
      <c r="C94" s="846"/>
      <c r="D94" s="935"/>
      <c r="E94" s="604"/>
      <c r="F94" s="936"/>
    </row>
    <row r="95" spans="1:6" s="940" customFormat="1" ht="23.25" thickBot="1" x14ac:dyDescent="0.6">
      <c r="A95" s="847"/>
      <c r="B95" s="848" t="s">
        <v>141</v>
      </c>
      <c r="C95" s="852"/>
      <c r="D95" s="937"/>
      <c r="E95" s="938"/>
      <c r="F95" s="939"/>
    </row>
    <row r="96" spans="1:6" s="948" customFormat="1" ht="23.25" thickBot="1" x14ac:dyDescent="0.6">
      <c r="A96" s="943"/>
      <c r="B96" s="944" t="s">
        <v>38</v>
      </c>
      <c r="C96" s="945"/>
      <c r="D96" s="946"/>
      <c r="E96" s="946"/>
      <c r="F96" s="947"/>
    </row>
    <row r="97" spans="1:6" ht="23.25" thickTop="1" x14ac:dyDescent="0.55000000000000004">
      <c r="A97" s="841"/>
      <c r="B97" s="751" t="s">
        <v>39</v>
      </c>
      <c r="C97" s="889">
        <v>510000</v>
      </c>
      <c r="D97" s="635"/>
      <c r="E97" s="592"/>
      <c r="F97" s="796"/>
    </row>
    <row r="98" spans="1:6" x14ac:dyDescent="0.55000000000000004">
      <c r="A98" s="843">
        <v>71</v>
      </c>
      <c r="B98" s="767" t="s">
        <v>142</v>
      </c>
      <c r="C98" s="891">
        <v>110100</v>
      </c>
      <c r="D98" s="596"/>
      <c r="E98" s="597"/>
      <c r="F98" s="767"/>
    </row>
    <row r="99" spans="1:6" x14ac:dyDescent="0.55000000000000004">
      <c r="A99" s="843">
        <v>72</v>
      </c>
      <c r="B99" s="767" t="s">
        <v>143</v>
      </c>
      <c r="C99" s="891">
        <v>110200</v>
      </c>
      <c r="D99" s="596"/>
      <c r="E99" s="597"/>
      <c r="F99" s="767"/>
    </row>
    <row r="100" spans="1:6" x14ac:dyDescent="0.55000000000000004">
      <c r="A100" s="843">
        <v>73</v>
      </c>
      <c r="B100" s="767" t="s">
        <v>144</v>
      </c>
      <c r="C100" s="891">
        <v>110300</v>
      </c>
      <c r="D100" s="596"/>
      <c r="E100" s="597"/>
      <c r="F100" s="767"/>
    </row>
    <row r="101" spans="1:6" x14ac:dyDescent="0.55000000000000004">
      <c r="A101" s="843">
        <v>74</v>
      </c>
      <c r="B101" s="767" t="s">
        <v>157</v>
      </c>
      <c r="C101" s="891">
        <v>110400</v>
      </c>
      <c r="D101" s="596"/>
      <c r="E101" s="597"/>
      <c r="F101" s="767"/>
    </row>
    <row r="102" spans="1:6" x14ac:dyDescent="0.55000000000000004">
      <c r="A102" s="843">
        <v>75</v>
      </c>
      <c r="B102" s="767" t="s">
        <v>158</v>
      </c>
      <c r="C102" s="891">
        <v>110500</v>
      </c>
      <c r="D102" s="596"/>
      <c r="E102" s="597"/>
      <c r="F102" s="767"/>
    </row>
    <row r="103" spans="1:6" x14ac:dyDescent="0.55000000000000004">
      <c r="A103" s="843">
        <v>76</v>
      </c>
      <c r="B103" s="767" t="s">
        <v>159</v>
      </c>
      <c r="C103" s="891">
        <v>110600</v>
      </c>
      <c r="D103" s="596"/>
      <c r="E103" s="597"/>
      <c r="F103" s="767"/>
    </row>
    <row r="104" spans="1:6" x14ac:dyDescent="0.55000000000000004">
      <c r="A104" s="843">
        <v>77</v>
      </c>
      <c r="B104" s="767" t="s">
        <v>145</v>
      </c>
      <c r="C104" s="891">
        <v>110700</v>
      </c>
      <c r="D104" s="596"/>
      <c r="E104" s="597"/>
      <c r="F104" s="767"/>
    </row>
    <row r="105" spans="1:6" x14ac:dyDescent="0.55000000000000004">
      <c r="A105" s="843">
        <v>78</v>
      </c>
      <c r="B105" s="767" t="s">
        <v>146</v>
      </c>
      <c r="C105" s="891">
        <v>110800</v>
      </c>
      <c r="D105" s="596"/>
      <c r="E105" s="597"/>
      <c r="F105" s="767"/>
    </row>
    <row r="106" spans="1:6" x14ac:dyDescent="0.55000000000000004">
      <c r="A106" s="843">
        <v>79</v>
      </c>
      <c r="B106" s="767" t="s">
        <v>147</v>
      </c>
      <c r="C106" s="891">
        <v>110900</v>
      </c>
      <c r="D106" s="596"/>
      <c r="E106" s="597"/>
      <c r="F106" s="767"/>
    </row>
    <row r="107" spans="1:6" x14ac:dyDescent="0.55000000000000004">
      <c r="A107" s="843">
        <v>80</v>
      </c>
      <c r="B107" s="767" t="s">
        <v>148</v>
      </c>
      <c r="C107" s="891">
        <v>111000</v>
      </c>
      <c r="D107" s="596"/>
      <c r="E107" s="597"/>
      <c r="F107" s="767"/>
    </row>
    <row r="108" spans="1:6" x14ac:dyDescent="0.55000000000000004">
      <c r="A108" s="843">
        <v>81</v>
      </c>
      <c r="B108" s="767" t="s">
        <v>149</v>
      </c>
      <c r="C108" s="891">
        <v>111100</v>
      </c>
      <c r="D108" s="596"/>
      <c r="E108" s="597"/>
      <c r="F108" s="767"/>
    </row>
    <row r="109" spans="1:6" x14ac:dyDescent="0.55000000000000004">
      <c r="A109" s="843">
        <v>82</v>
      </c>
      <c r="B109" s="767" t="s">
        <v>150</v>
      </c>
      <c r="C109" s="891">
        <v>111200</v>
      </c>
      <c r="D109" s="596"/>
      <c r="E109" s="597"/>
      <c r="F109" s="767"/>
    </row>
    <row r="110" spans="1:6" x14ac:dyDescent="0.55000000000000004">
      <c r="A110" s="843">
        <v>83</v>
      </c>
      <c r="B110" s="767" t="s">
        <v>151</v>
      </c>
      <c r="C110" s="891">
        <v>120100</v>
      </c>
      <c r="D110" s="596"/>
      <c r="E110" s="597"/>
      <c r="F110" s="767"/>
    </row>
    <row r="111" spans="1:6" x14ac:dyDescent="0.55000000000000004">
      <c r="A111" s="843">
        <v>84</v>
      </c>
      <c r="B111" s="767" t="s">
        <v>152</v>
      </c>
      <c r="C111" s="891">
        <v>120200</v>
      </c>
      <c r="D111" s="596"/>
      <c r="E111" s="597"/>
      <c r="F111" s="767"/>
    </row>
    <row r="112" spans="1:6" x14ac:dyDescent="0.55000000000000004">
      <c r="A112" s="843">
        <v>85</v>
      </c>
      <c r="B112" s="767" t="s">
        <v>153</v>
      </c>
      <c r="C112" s="891">
        <v>120300</v>
      </c>
      <c r="D112" s="596"/>
      <c r="E112" s="597"/>
      <c r="F112" s="767"/>
    </row>
    <row r="113" spans="1:6" x14ac:dyDescent="0.55000000000000004">
      <c r="A113" s="843">
        <v>86</v>
      </c>
      <c r="B113" s="767" t="s">
        <v>154</v>
      </c>
      <c r="C113" s="891">
        <v>120600</v>
      </c>
      <c r="D113" s="596"/>
      <c r="E113" s="597"/>
      <c r="F113" s="767"/>
    </row>
    <row r="114" spans="1:6" x14ac:dyDescent="0.55000000000000004">
      <c r="A114" s="843">
        <v>87</v>
      </c>
      <c r="B114" s="158" t="s">
        <v>155</v>
      </c>
      <c r="C114" s="891">
        <v>120700</v>
      </c>
      <c r="D114" s="596"/>
      <c r="E114" s="597"/>
      <c r="F114" s="767"/>
    </row>
    <row r="115" spans="1:6" ht="23.25" thickBot="1" x14ac:dyDescent="0.6">
      <c r="A115" s="806">
        <v>88</v>
      </c>
      <c r="B115" s="160" t="s">
        <v>156</v>
      </c>
      <c r="C115" s="807">
        <v>120900</v>
      </c>
      <c r="D115" s="702"/>
      <c r="E115" s="703"/>
      <c r="F115" s="949"/>
    </row>
    <row r="116" spans="1:6" ht="23.25" thickBot="1" x14ac:dyDescent="0.6">
      <c r="A116" s="853"/>
      <c r="B116" s="854" t="s">
        <v>160</v>
      </c>
      <c r="C116" s="763"/>
      <c r="D116" s="624"/>
      <c r="E116" s="625"/>
      <c r="F116" s="950"/>
    </row>
    <row r="117" spans="1:6" s="955" customFormat="1" ht="23.25" thickBot="1" x14ac:dyDescent="0.6">
      <c r="A117" s="951"/>
      <c r="B117" s="856" t="s">
        <v>251</v>
      </c>
      <c r="C117" s="952"/>
      <c r="D117" s="953"/>
      <c r="E117" s="953"/>
      <c r="F117" s="954">
        <f t="shared" ref="F117" si="0">SUM(F71,F96,F97)</f>
        <v>0</v>
      </c>
    </row>
    <row r="118" spans="1:6" x14ac:dyDescent="0.55000000000000004">
      <c r="A118" s="956"/>
      <c r="B118" s="723"/>
      <c r="C118" s="957"/>
      <c r="D118" s="958"/>
      <c r="E118" s="719"/>
      <c r="F118" s="719"/>
    </row>
    <row r="119" spans="1:6" x14ac:dyDescent="0.55000000000000004">
      <c r="A119" s="719"/>
      <c r="B119" s="719"/>
      <c r="C119" s="959"/>
      <c r="D119" s="719"/>
      <c r="E119" s="719"/>
      <c r="F119" s="719"/>
    </row>
    <row r="120" spans="1:6" x14ac:dyDescent="0.55000000000000004">
      <c r="A120" s="956"/>
      <c r="B120" s="723"/>
      <c r="C120" s="957"/>
      <c r="D120" s="958"/>
      <c r="E120" s="719"/>
      <c r="F120" s="719"/>
    </row>
  </sheetData>
  <mergeCells count="6">
    <mergeCell ref="A1:F1"/>
    <mergeCell ref="A2:A5"/>
    <mergeCell ref="C2:C5"/>
    <mergeCell ref="D2:E2"/>
    <mergeCell ref="F2:F6"/>
    <mergeCell ref="D3:E5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10</vt:i4>
      </vt:variant>
    </vt:vector>
  </HeadingPairs>
  <TitlesOfParts>
    <vt:vector size="23" baseType="lpstr">
      <vt:lpstr>กองคลัง</vt:lpstr>
      <vt:lpstr>วิชาการ</vt:lpstr>
      <vt:lpstr>ช่าง(งบใหม่)</vt:lpstr>
      <vt:lpstr>สวัสดิการฯ</vt:lpstr>
      <vt:lpstr>สนป.</vt:lpstr>
      <vt:lpstr>กองการเจ้าหน้าที่</vt:lpstr>
      <vt:lpstr>สาธารณสุข</vt:lpstr>
      <vt:lpstr>กองการแพทย์</vt:lpstr>
      <vt:lpstr>กองการศึกษา1</vt:lpstr>
      <vt:lpstr>กองการศึกษา 2</vt:lpstr>
      <vt:lpstr>Sheet3</vt:lpstr>
      <vt:lpstr>Sheet1</vt:lpstr>
      <vt:lpstr>Sheet2</vt:lpstr>
      <vt:lpstr>กองการเจ้าหน้าที่!Print_Titles</vt:lpstr>
      <vt:lpstr>กองการแพทย์!Print_Titles</vt:lpstr>
      <vt:lpstr>'กองการศึกษา 2'!Print_Titles</vt:lpstr>
      <vt:lpstr>กองการศึกษา1!Print_Titles</vt:lpstr>
      <vt:lpstr>กองคลัง!Print_Titles</vt:lpstr>
      <vt:lpstr>'ช่าง(งบใหม่)'!Print_Titles</vt:lpstr>
      <vt:lpstr>วิชาการ!Print_Titles</vt:lpstr>
      <vt:lpstr>สนป.!Print_Titles</vt:lpstr>
      <vt:lpstr>สวัสดิการฯ!Print_Titles</vt:lpstr>
      <vt:lpstr>สาธารณสุข!Print_Titles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Administrator</cp:lastModifiedBy>
  <cp:lastPrinted>2021-07-02T10:21:26Z</cp:lastPrinted>
  <dcterms:created xsi:type="dcterms:W3CDTF">2008-07-11T05:49:22Z</dcterms:created>
  <dcterms:modified xsi:type="dcterms:W3CDTF">2022-06-05T11:22:00Z</dcterms:modified>
</cp:coreProperties>
</file>